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330"/>
  <workbookPr defaultThemeVersion="166925"/>
  <mc:AlternateContent xmlns:mc="http://schemas.openxmlformats.org/markup-compatibility/2006">
    <mc:Choice Requires="x15">
      <x15ac:absPath xmlns:x15ac="http://schemas.microsoft.com/office/spreadsheetml/2010/11/ac" url="https://sanbiorgza-my.sharepoint.com/personal/netshiwanir_sanbi_org_za/Documents/Desktop/TENDERS/TENDERS/SANBI NZG420 2022/"/>
    </mc:Choice>
  </mc:AlternateContent>
  <xr:revisionPtr revIDLastSave="0" documentId="8_{C5620E85-C6F8-4C62-AD86-0712037BF7AE}" xr6:coauthVersionLast="47" xr6:coauthVersionMax="47" xr10:uidLastSave="{00000000-0000-0000-0000-000000000000}"/>
  <bookViews>
    <workbookView xWindow="-108" yWindow="-108" windowWidth="23256" windowHeight="12576" xr2:uid="{00000000-000D-0000-FFFF-FFFF00000000}"/>
  </bookViews>
  <sheets>
    <sheet name="UNPRICED BOQ" sheetId="5" r:id="rId1"/>
  </sheets>
  <definedNames>
    <definedName name="_xlnm.Print_Area" localSheetId="0">'UNPRICED BOQ'!$B$1:$H$1083</definedName>
    <definedName name="_xlnm.Print_Titles" localSheetId="0">'UNPRICED BOQ'!$1:$2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D669" i="5" l="1"/>
  <c r="G680" i="5"/>
  <c r="G679" i="5"/>
  <c r="G686" i="5"/>
  <c r="G682" i="5"/>
  <c r="E576" i="5"/>
  <c r="G576" i="5" s="1"/>
  <c r="G574" i="5"/>
  <c r="G572" i="5"/>
  <c r="G301" i="5"/>
  <c r="G299" i="5"/>
  <c r="G297" i="5"/>
  <c r="G279" i="5"/>
  <c r="G183" i="5"/>
  <c r="G181" i="5"/>
  <c r="G274" i="5"/>
  <c r="G273" i="5"/>
  <c r="G269" i="5"/>
  <c r="G264" i="5"/>
  <c r="G260" i="5"/>
  <c r="G259" i="5"/>
  <c r="G176" i="5" l="1"/>
  <c r="G173" i="5"/>
  <c r="E1028" i="5" l="1"/>
  <c r="E1027" i="5"/>
  <c r="E1026" i="5"/>
  <c r="G1025" i="5"/>
  <c r="E1025" i="5"/>
  <c r="G1016" i="5"/>
  <c r="G1028" i="5" s="1"/>
  <c r="E908" i="5"/>
  <c r="E907" i="5"/>
  <c r="E906" i="5"/>
  <c r="D906" i="5"/>
  <c r="E905" i="5"/>
  <c r="E904" i="5"/>
  <c r="E903" i="5"/>
  <c r="D903" i="5"/>
  <c r="D897" i="5"/>
  <c r="D908" i="5" s="1"/>
  <c r="G888" i="5"/>
  <c r="G884" i="5"/>
  <c r="G879" i="5"/>
  <c r="G873" i="5"/>
  <c r="G871" i="5"/>
  <c r="G870" i="5"/>
  <c r="G860" i="5"/>
  <c r="G859" i="5"/>
  <c r="G857" i="5"/>
  <c r="D841" i="5"/>
  <c r="D907" i="5" s="1"/>
  <c r="E804" i="5"/>
  <c r="G804" i="5" s="1"/>
  <c r="E802" i="5"/>
  <c r="G802" i="5" s="1"/>
  <c r="G798" i="5"/>
  <c r="G795" i="5"/>
  <c r="D782" i="5"/>
  <c r="G751" i="5"/>
  <c r="G747" i="5"/>
  <c r="G744" i="5"/>
  <c r="G742" i="5"/>
  <c r="D728" i="5"/>
  <c r="D905" i="5" s="1"/>
  <c r="E693" i="5"/>
  <c r="G693" i="5" s="1"/>
  <c r="G690" i="5"/>
  <c r="E664" i="5"/>
  <c r="G664" i="5" s="1"/>
  <c r="E662" i="5"/>
  <c r="G662" i="5" s="1"/>
  <c r="G660" i="5"/>
  <c r="G658" i="5"/>
  <c r="E652" i="5"/>
  <c r="G652" i="5" s="1"/>
  <c r="E651" i="5"/>
  <c r="G651" i="5" s="1"/>
  <c r="G553" i="5"/>
  <c r="G552" i="5"/>
  <c r="G548" i="5"/>
  <c r="G547" i="5"/>
  <c r="G545" i="5"/>
  <c r="G542" i="5"/>
  <c r="G538" i="5"/>
  <c r="G536" i="5"/>
  <c r="G529" i="5"/>
  <c r="G528" i="5"/>
  <c r="E525" i="5"/>
  <c r="G525" i="5" s="1"/>
  <c r="G505" i="5"/>
  <c r="G504" i="5"/>
  <c r="G501" i="5"/>
  <c r="G500" i="5"/>
  <c r="G497" i="5"/>
  <c r="G495" i="5"/>
  <c r="G489" i="5"/>
  <c r="G488" i="5"/>
  <c r="G485" i="5"/>
  <c r="G482" i="5"/>
  <c r="G479" i="5"/>
  <c r="G478" i="5"/>
  <c r="G475" i="5"/>
  <c r="D408" i="5"/>
  <c r="D407" i="5"/>
  <c r="D406" i="5"/>
  <c r="D405" i="5"/>
  <c r="D399" i="5"/>
  <c r="G368" i="5"/>
  <c r="G366" i="5"/>
  <c r="G364" i="5"/>
  <c r="D346" i="5"/>
  <c r="D345" i="5"/>
  <c r="G255" i="5"/>
  <c r="D163" i="5"/>
  <c r="D224" i="5" s="1"/>
  <c r="G159" i="5"/>
  <c r="G156" i="5"/>
  <c r="G153" i="5"/>
  <c r="G147" i="5"/>
  <c r="G143" i="5"/>
  <c r="G138" i="5"/>
  <c r="G137" i="5"/>
  <c r="G131" i="5"/>
  <c r="G125" i="5"/>
  <c r="G124" i="5"/>
  <c r="G68" i="5"/>
  <c r="G64" i="5"/>
  <c r="G62" i="5"/>
  <c r="G58" i="5"/>
  <c r="G42" i="5"/>
  <c r="G39" i="5"/>
  <c r="G34" i="5"/>
  <c r="G31" i="5"/>
  <c r="G26" i="5"/>
  <c r="G23" i="5"/>
  <c r="G21" i="5"/>
  <c r="G666" i="5" l="1"/>
  <c r="G281" i="5"/>
  <c r="G292" i="5" s="1"/>
  <c r="G779" i="5"/>
  <c r="G906" i="5" s="1"/>
  <c r="G894" i="5"/>
  <c r="G908" i="5" s="1"/>
  <c r="G838" i="5"/>
  <c r="G907" i="5" s="1"/>
  <c r="G555" i="5"/>
  <c r="G507" i="5"/>
  <c r="G903" i="5" s="1"/>
  <c r="G396" i="5"/>
  <c r="G408" i="5" s="1"/>
  <c r="G160" i="5"/>
  <c r="G170" i="5" s="1"/>
  <c r="G221" i="5" s="1"/>
  <c r="G405" i="5" s="1"/>
  <c r="G44" i="5"/>
  <c r="G54" i="5" s="1"/>
  <c r="G99" i="5" s="1"/>
  <c r="G676" i="5" l="1"/>
  <c r="G725" i="5" s="1"/>
  <c r="G905" i="5" s="1"/>
  <c r="G904" i="5"/>
  <c r="G566" i="5"/>
  <c r="G616" i="5" s="1"/>
  <c r="G342" i="5"/>
  <c r="G406" i="5" s="1"/>
  <c r="G956" i="5" l="1"/>
  <c r="G1027" i="5" s="1"/>
  <c r="G407" i="5"/>
  <c r="G410" i="5" s="1"/>
  <c r="G1026" i="5" s="1"/>
  <c r="G1031" i="5" l="1"/>
  <c r="G1034" i="5" s="1"/>
  <c r="G1037" i="5" s="1"/>
  <c r="G1040" i="5" s="1"/>
  <c r="G1043" i="5" s="1"/>
</calcChain>
</file>

<file path=xl/sharedStrings.xml><?xml version="1.0" encoding="utf-8"?>
<sst xmlns="http://schemas.openxmlformats.org/spreadsheetml/2006/main" count="643" uniqueCount="368">
  <si>
    <t>NATIONAL ZOOLOGICAL GARDENS</t>
  </si>
  <si>
    <t>Item</t>
  </si>
  <si>
    <t>Quantity</t>
  </si>
  <si>
    <t>Rate</t>
  </si>
  <si>
    <t>Amount</t>
  </si>
  <si>
    <t>PRELIMINARIES</t>
  </si>
  <si>
    <t>Carried to Collection</t>
  </si>
  <si>
    <t>R</t>
  </si>
  <si>
    <t>Bill No. 1</t>
  </si>
  <si>
    <t>NATIONAL ZOOLOGICAL GARDENS PRETORIA:</t>
  </si>
  <si>
    <t>REFURBISHMENT OF VARIOUS ENCLOSURES</t>
  </si>
  <si>
    <t>Carried Forward</t>
  </si>
  <si>
    <t>Brought Forward</t>
  </si>
  <si>
    <t>Carried to Final Summary</t>
  </si>
  <si>
    <t>SECTION NO. 2</t>
  </si>
  <si>
    <t>BILL NO.  1</t>
  </si>
  <si>
    <t>Section No.  2</t>
  </si>
  <si>
    <t>-34-</t>
  </si>
  <si>
    <t>BRICKWORK</t>
  </si>
  <si>
    <t>m2</t>
  </si>
  <si>
    <t>CEILING</t>
  </si>
  <si>
    <t>-35-</t>
  </si>
  <si>
    <t>Finish shall be red oxide factory primer, 1 Coat</t>
  </si>
  <si>
    <t>Bonding liquid and 2 coats plascon wall n all,</t>
  </si>
  <si>
    <t>Galvanised mild steel windows with stainless steel</t>
  </si>
  <si>
    <t>window stays, glazed with obsure safety glass and</t>
  </si>
  <si>
    <t>fixed to brickwork</t>
  </si>
  <si>
    <t>-36-</t>
  </si>
  <si>
    <t>complete with ironmongery and hinges standard by</t>
  </si>
  <si>
    <t>manufacturer.</t>
  </si>
  <si>
    <t>Four coats of paint applied on steel window frame m2</t>
  </si>
  <si>
    <t>4mm clear obsure glass</t>
  </si>
  <si>
    <t>-37-</t>
  </si>
  <si>
    <t>-38-</t>
  </si>
  <si>
    <t>-39-</t>
  </si>
  <si>
    <t>BILL NO.  2</t>
  </si>
  <si>
    <t>Bill No. 2</t>
  </si>
  <si>
    <t>-40-</t>
  </si>
  <si>
    <t>-41-</t>
  </si>
  <si>
    <t>-42-</t>
  </si>
  <si>
    <t>-43-</t>
  </si>
  <si>
    <t>BILL NO.  3</t>
  </si>
  <si>
    <t>Bill No. 3</t>
  </si>
  <si>
    <t>-44-</t>
  </si>
  <si>
    <t>-45-</t>
  </si>
  <si>
    <t>DOORS</t>
  </si>
  <si>
    <t>-46-</t>
  </si>
  <si>
    <t>-47-</t>
  </si>
  <si>
    <t>-48-</t>
  </si>
  <si>
    <t>SECTION NO. 3</t>
  </si>
  <si>
    <t>EARTHWORKS  (PROVISIONAL)</t>
  </si>
  <si>
    <t>SUPPLEMENTARY PREAMBLES</t>
  </si>
  <si>
    <t>Nature of ground</t>
  </si>
  <si>
    <t>Descriptions of excavations shall be deemed to include</t>
  </si>
  <si>
    <t>all ground conditions classifiable as "earth" described in</t>
  </si>
  <si>
    <t>the above report and where conditions of a more difficult</t>
  </si>
  <si>
    <t>character are indicated these are separately measured</t>
  </si>
  <si>
    <t>Carting away of excavated material</t>
  </si>
  <si>
    <t>Descriptions of carting away of excavated material shall</t>
  </si>
  <si>
    <t>be deemed to include loading excavated material onto</t>
  </si>
  <si>
    <t>trucks directly from the excavations or, alternatively,</t>
  </si>
  <si>
    <t>from stock piles situated on the building site</t>
  </si>
  <si>
    <t>SUM</t>
  </si>
  <si>
    <t>EXCAVATION OTHER THAN BULK</t>
  </si>
  <si>
    <t>Excavation in earth not exceeding 2m deep</t>
  </si>
  <si>
    <t>Reducing levels under floor m3</t>
  </si>
  <si>
    <t>Trenches m3</t>
  </si>
  <si>
    <t>Section No.  3</t>
  </si>
  <si>
    <t>-49-</t>
  </si>
  <si>
    <t>Risk of collapse of excavations other than bulk</t>
  </si>
  <si>
    <t>Sides of trench and hole excavations not exceeding</t>
  </si>
  <si>
    <t>1.5m deep m2</t>
  </si>
  <si>
    <t>CARTING AWAY</t>
  </si>
  <si>
    <t>Extra over all excavations for loading, carting and</t>
  </si>
  <si>
    <t>dumping surplus excavated material (no allowance</t>
  </si>
  <si>
    <t>made for increase in bulk)</t>
  </si>
  <si>
    <t>Off site to be located by the contractor m3</t>
  </si>
  <si>
    <t>EARTHFILLING, ETC.</t>
  </si>
  <si>
    <t>Filling with material from the excavations</t>
  </si>
  <si>
    <t>density</t>
  </si>
  <si>
    <t>Under floors, pavings, etc. m3</t>
  </si>
  <si>
    <t>Backfilling to trenches, pavings, etc m3</t>
  </si>
  <si>
    <t>Fillling with G7 material imported from commerial</t>
  </si>
  <si>
    <t>source by the Contractor, compacted to a density of</t>
  </si>
  <si>
    <t>at least 95% Mod. AASHTO maximum density</t>
  </si>
  <si>
    <t>Keeping excavation free of water</t>
  </si>
  <si>
    <t>Allow for keeping excavations free of water by hand or</t>
  </si>
  <si>
    <t>COMPACTING</t>
  </si>
  <si>
    <t>-50-</t>
  </si>
  <si>
    <t>TESTS</t>
  </si>
  <si>
    <t>Modified AASHTO Density test No</t>
  </si>
  <si>
    <t>Field Density test including Optimum Moisture Content</t>
  </si>
  <si>
    <t>(four readings per test) No</t>
  </si>
  <si>
    <t>SOIL POISONING</t>
  </si>
  <si>
    <t>furrows and ramming m2</t>
  </si>
  <si>
    <t>Bottom and sides of trenches m2</t>
  </si>
  <si>
    <t>Carried Forward to Summary of Section No. 3</t>
  </si>
  <si>
    <t>CONCRETE, FORMWORK AND</t>
  </si>
  <si>
    <t>REINFORCEMENT</t>
  </si>
  <si>
    <t>Cost of tests The costs of making, storing and testing of</t>
  </si>
  <si>
    <t>concrete test cubes as required under clause 7 "Tests"</t>
  </si>
  <si>
    <t>of SABS 1200 G shall include the cost of providing cube</t>
  </si>
  <si>
    <t>moulds necessary for the purpose, for testing costs and</t>
  </si>
  <si>
    <t>Formwork Descriptions of formwork shall be deemed to</t>
  </si>
  <si>
    <t>include use and waste only (except where described as</t>
  </si>
  <si>
    <t>UNREINFORCED CONCRETE</t>
  </si>
  <si>
    <t>Surface blinding under footings and bases m3</t>
  </si>
  <si>
    <t>REINFORCED CONCRETE</t>
  </si>
  <si>
    <t>25 MPa/19mm Concrete</t>
  </si>
  <si>
    <t>Surface beds, Ramps, Slab, stairs, etc m3</t>
  </si>
  <si>
    <t>Apron m3</t>
  </si>
  <si>
    <t>CONCRETE, FORMWORK AND REINFORCEMENT</t>
  </si>
  <si>
    <t>30 MPa/19mm Concrete</t>
  </si>
  <si>
    <t>Ground beam m3</t>
  </si>
  <si>
    <t>Beam m3</t>
  </si>
  <si>
    <t>Slabs including beams and inverted beams (LI) m3</t>
  </si>
  <si>
    <t>REINFORCED CONCRETE CAST AGAINST</t>
  </si>
  <si>
    <t>EXCAVATED SURFACES</t>
  </si>
  <si>
    <t>Ground beams, Pile caps, Strip footings m3</t>
  </si>
  <si>
    <t>TEST BLOCKS</t>
  </si>
  <si>
    <t>Making and testing of three 150 x 150 x 150mm</t>
  </si>
  <si>
    <t>CONCRETE SUNDRIES</t>
  </si>
  <si>
    <t>Finishing top surfaces of concrete smooth with a</t>
  </si>
  <si>
    <t>steel trowel</t>
  </si>
  <si>
    <t>Surface beds, slabs, etc. m2</t>
  </si>
  <si>
    <t>wood float</t>
  </si>
  <si>
    <t>ROUGH FORMWORK ( DEGREE OF ACCURACY</t>
  </si>
  <si>
    <t>III)</t>
  </si>
  <si>
    <t>Bases m2</t>
  </si>
  <si>
    <t>Aprons, Ramps etc m2</t>
  </si>
  <si>
    <t>REINFORCEMENT (PROVISIONAL)</t>
  </si>
  <si>
    <t>Fabric Reinforcement</t>
  </si>
  <si>
    <t>slabs, ramps, aprons etc. m2</t>
  </si>
  <si>
    <t>MOVEMENT JOINTS etc(PROVISIONAL)</t>
  </si>
  <si>
    <t>Isolation joints with 10mm polystyrene including</t>
  </si>
  <si>
    <t>10mm Joints not exceeding 300mm high m</t>
  </si>
  <si>
    <t>Construction joints</t>
  </si>
  <si>
    <t>Saw-cut joints</t>
  </si>
  <si>
    <t>3mm x 25mm Deep saw cut joints in top of concrete m</t>
  </si>
  <si>
    <t>Sizes in descriptions</t>
  </si>
  <si>
    <t>Hollow walls, etc.</t>
  </si>
  <si>
    <t>Brick reinforcement</t>
  </si>
  <si>
    <t>Face bricks</t>
  </si>
  <si>
    <t>Pointing</t>
  </si>
  <si>
    <t>SAMPLES</t>
  </si>
  <si>
    <t>Brickwork of NFX bricks (14MPa nominal</t>
  </si>
  <si>
    <t>compressive strength) in Class I mortar</t>
  </si>
  <si>
    <t>230 brick walls m2</t>
  </si>
  <si>
    <t>BRICKWORK IN SUPERSTRUCTURE</t>
  </si>
  <si>
    <t>Brickwork of NFP bricks in Class II mortar</t>
  </si>
  <si>
    <t>BRICKWORK SUNDRIES</t>
  </si>
  <si>
    <t>Bagging of 1:3 cement and sand mixture</t>
  </si>
  <si>
    <t>On brick surfaces m2</t>
  </si>
  <si>
    <t>Steel bar reinforcement</t>
  </si>
  <si>
    <t>150mm Wide reinforcement built in horizontally m</t>
  </si>
  <si>
    <t>100 x 70mm Lintels in lengths not exceeding 3m m</t>
  </si>
  <si>
    <t>Turning pieces</t>
  </si>
  <si>
    <t>230mm Wide turning pieces to lintols etc m</t>
  </si>
  <si>
    <t>Air bricks, etc.</t>
  </si>
  <si>
    <t>229 x 152mm Clay vermin proof air brick No</t>
  </si>
  <si>
    <t>FACE BRICKWORK</t>
  </si>
  <si>
    <t>"Corobrik Firelight Travertine FBX" face bricks</t>
  </si>
  <si>
    <t>pointed with recessed horizontal and vertical joints</t>
  </si>
  <si>
    <t>Extra over brickwork for face brickwork(Provisional) m2</t>
  </si>
  <si>
    <t>FACE BRICKWORK COPINGS, SILLS, ETC.</t>
  </si>
  <si>
    <t>220mm Wide sill set sloping and slightly projecting m</t>
  </si>
  <si>
    <t>BILL NO.  4</t>
  </si>
  <si>
    <t>In walls m2</t>
  </si>
  <si>
    <t>Under surface beds m2</t>
  </si>
  <si>
    <t>SLAB WATERPROOFING</t>
  </si>
  <si>
    <t>Concrete slab and walls in confined spaces (LI) m2</t>
  </si>
  <si>
    <t>Bill No. 4</t>
  </si>
  <si>
    <t>JOINT SEALANTS ETC</t>
  </si>
  <si>
    <t>Two-part grey polysulphide sealing compound</t>
  </si>
  <si>
    <t>including backing cord, bond breakerm, primer etc</t>
  </si>
  <si>
    <t>10mm Between brickwork joints (LI) m</t>
  </si>
  <si>
    <t>BILL NO.  5</t>
  </si>
  <si>
    <t>SCREEDS</t>
  </si>
  <si>
    <t>25mm thick on floors and landings m2</t>
  </si>
  <si>
    <t>GRANOLITHIC</t>
  </si>
  <si>
    <t>Untinted granolithic on concrete</t>
  </si>
  <si>
    <t>20mm Thick on floors m2</t>
  </si>
  <si>
    <t>INTERNAL PLASTER AND PAINT</t>
  </si>
  <si>
    <t>One coat cement plaster on brickwork</t>
  </si>
  <si>
    <t>One coat primer and two coats enamel paint</t>
  </si>
  <si>
    <t>On walls m2</t>
  </si>
  <si>
    <t>Bill No.</t>
  </si>
  <si>
    <t>BILL NO.  6</t>
  </si>
  <si>
    <t>Descriptions</t>
  </si>
  <si>
    <t>GALVANISED MILD STEEL WORK</t>
  </si>
  <si>
    <t>Bearers to brick linings, lintels, etc.</t>
  </si>
  <si>
    <t>30 x 30 x 5mm Angle section bearers cast in concrete m</t>
  </si>
  <si>
    <t>STEEL WINDOWS, DOORS, ETC.</t>
  </si>
  <si>
    <t>Bill No. 6</t>
  </si>
  <si>
    <t>NE2 (1022 x 654mm) steel window No</t>
  </si>
  <si>
    <t>Doors</t>
  </si>
  <si>
    <t>SECTION NO. 4</t>
  </si>
  <si>
    <t>BILL NO. 1</t>
  </si>
  <si>
    <t>Allow for general attendance on ditto.</t>
  </si>
  <si>
    <t>Allow for profit if required.</t>
  </si>
  <si>
    <t>PROVISIONAL AMOUNTS</t>
  </si>
  <si>
    <t>Thousand Rand) for boundary fence, Gate and Entrance</t>
  </si>
  <si>
    <t>Signage.</t>
  </si>
  <si>
    <t>FINAL SUMMARY</t>
  </si>
  <si>
    <t>Sub-Total</t>
  </si>
  <si>
    <t>Allow Contingencies of 5%</t>
  </si>
  <si>
    <r>
      <t>ADD:</t>
    </r>
    <r>
      <rPr>
        <sz val="8"/>
        <color rgb="FF000000"/>
        <rFont val="Arial"/>
        <family val="2"/>
      </rPr>
      <t xml:space="preserve"> Value-Added Tax @ 15%</t>
    </r>
  </si>
  <si>
    <t>Carried to Form of Tender</t>
  </si>
  <si>
    <t>Item No.</t>
  </si>
  <si>
    <t>Description</t>
  </si>
  <si>
    <t>Page No</t>
  </si>
  <si>
    <t>Section No</t>
  </si>
  <si>
    <t>Page No.</t>
  </si>
  <si>
    <t>Bill No. 5</t>
  </si>
  <si>
    <t>ELEPHANT ENCLOSURE</t>
  </si>
  <si>
    <t>REFURBISHMENT OF ELEPHANT ENCLOSURE</t>
  </si>
  <si>
    <t>Build new 230mm brickwall matching existing facebrick, m2</t>
  </si>
  <si>
    <t>Removal of Existing floor tiles and dispose m2</t>
  </si>
  <si>
    <t>Repair floor Screed by re-applying screed where it is worn out m2</t>
  </si>
  <si>
    <t>Reducing levels under ramp m3</t>
  </si>
  <si>
    <t>Under floors, ramps, pavings, etc. m3</t>
  </si>
  <si>
    <t>Under floors, ramps, pavings, platforms, etc. m3</t>
  </si>
  <si>
    <t>machinery. Item</t>
  </si>
  <si>
    <t>Under floors, etc., including forming and poisoning</t>
  </si>
  <si>
    <t>shallow furrows against foundation walls, ramps etc., filling in</t>
  </si>
  <si>
    <t>Type 617 fabric reinforcement in concrete surface beds,</t>
  </si>
  <si>
    <t>concrete strength test cubes No.</t>
  </si>
  <si>
    <t>Surface beds, Ramps, Slabs, etc. m2</t>
  </si>
  <si>
    <t>10x10mm polysulphide bead between concrete surfaces</t>
  </si>
  <si>
    <t>SECTION SUMMARY - ELEPHANT ENCLOSURE</t>
  </si>
  <si>
    <t xml:space="preserve">shall determine which parts of the enclosure or </t>
  </si>
  <si>
    <t xml:space="preserve">structure(s) are to be demolished completely or just </t>
  </si>
  <si>
    <t xml:space="preserve">rehabilitate the existing infrastructure.area and service </t>
  </si>
  <si>
    <t xml:space="preserve">passage. The main aim is to suit the existing and improve </t>
  </si>
  <si>
    <t xml:space="preserve">service life. The Engineer on site shall determine which </t>
  </si>
  <si>
    <t xml:space="preserve">parts of the enclosure or structure(s) are to be demolished </t>
  </si>
  <si>
    <t>completely or just rehabilitate the existing infrastructure.</t>
  </si>
  <si>
    <t xml:space="preserve">Refurbishment of the Enclosure area and interior of the </t>
  </si>
  <si>
    <t xml:space="preserve">control room area and service passage. The main aim is  </t>
  </si>
  <si>
    <t xml:space="preserve">to suit the existing and improve service life. The Engineer </t>
  </si>
  <si>
    <t xml:space="preserve">on site shall determine which parts of the enclosure or </t>
  </si>
  <si>
    <t xml:space="preserve">Removing of damaged bricks and transport to an approved dump </t>
  </si>
  <si>
    <t>site by the client or the Tshwane municipality m2</t>
  </si>
  <si>
    <t xml:space="preserve">Clean the wall of dust and make all necessary preparations for </t>
  </si>
  <si>
    <t>painting and Paint one coat of white wall paint m2</t>
  </si>
  <si>
    <t xml:space="preserve">Supply and Install non-slip 500 x 500 x5.2mm Interlocking PVC </t>
  </si>
  <si>
    <t xml:space="preserve">tiles (Black). Rate shall include all accessories needed to install </t>
  </si>
  <si>
    <t>and hold the tiles in place m2</t>
  </si>
  <si>
    <t xml:space="preserve">Crack sealing of external concrete apron as directed by </t>
  </si>
  <si>
    <t xml:space="preserve">Engineer on site using silicon or rubber or any approved </t>
  </si>
  <si>
    <t>concrete sealing agent m</t>
  </si>
  <si>
    <t xml:space="preserve">compacted to density of at least 95% Mod. AASHTO </t>
  </si>
  <si>
    <t xml:space="preserve">Remove the peeling paint off the ceiling and dispose of the waste </t>
  </si>
  <si>
    <t xml:space="preserve">Re-paint the ceiling with one coat primer and two coats of </t>
  </si>
  <si>
    <t>enamel paint m2</t>
  </si>
  <si>
    <t xml:space="preserve">Scrap off existing paint on steel doors, including sanding down to </t>
  </si>
  <si>
    <t>metal without any rusty elements m2</t>
  </si>
  <si>
    <t xml:space="preserve">Paint the steel door with two coats of metal paint, colour to </t>
  </si>
  <si>
    <t>match existing m2</t>
  </si>
  <si>
    <t>Compaction of ground surfaces under floors, etc. including</t>
  </si>
  <si>
    <t xml:space="preserve"> scarifying for a depth of 150mm, breaking down oversize </t>
  </si>
  <si>
    <t xml:space="preserve"> material, adding suitable material where necessary </t>
  </si>
  <si>
    <t>and compacting to 95% Mod. AASHTO density. m2</t>
  </si>
  <si>
    <t>FLOOR TILES</t>
  </si>
  <si>
    <t>ENCLOSURE AREA AND CONTROL ROOM INTERIOR</t>
  </si>
  <si>
    <t>Items, materials or methods to be used specified by trade names or catalogue numbers are only an indication of the quality required. Items, materials or methods of similar quality may be used with prior approval from the architect</t>
  </si>
  <si>
    <t>Where sizes in descriptions are given in brick units, "one brick" shall represent the length and "half brick" the width of a brick</t>
  </si>
  <si>
    <t>Descriptions of hollow walls shall be deemed to include leaving every fifth perpend of the bottom course of the external skin open as a weep hole Walls in two skins described as "bagged and sealed" shall be deemed to include having the outer face of the inner skin bagged with 1:6 cement and sand mixture and sealed with two coats "Braise" bitumen emulsion waterproofing coating</t>
  </si>
  <si>
    <t xml:space="preserve">Descriptions of brickwork shall be deemed to include for steel reinforcing fabric as specified every fourth course in superstructure and every course in foundations. Additional reinforcement in lintels, etc., is measured separately. </t>
  </si>
  <si>
    <t>Bricks shall be ordered timeously to obtain uniformity in size and colour</t>
  </si>
  <si>
    <t>Descriptions of recessed pointing to fair face brickwork and face brickwork shall be deemed to include square recessed, hollow recessed, weathered pointing, etc.</t>
  </si>
  <si>
    <t>Samples of all masonry building units, except those for walls described as "load bearing", shall consist of a minimum of 6 units.  Samples of building units to be used in walls described as "load bearing" shall consist of 30 units from every 30 000 units delivered to site</t>
  </si>
  <si>
    <t>BRICKWORK IN FOUNDATIONS (PROVISIONAL)</t>
  </si>
  <si>
    <t>330 brick wall m2</t>
  </si>
  <si>
    <t>On brick walls m2</t>
  </si>
  <si>
    <t>6mm Diameter galvanised mild steel bars built in horizontally t</t>
  </si>
  <si>
    <t>"Fabcon" or equal approved pre-stressed fabricated lintels</t>
  </si>
  <si>
    <t xml:space="preserve">30 x 1.6mm Roof tie 1.5m long with one end fixed to timber and other end built into brickwork No </t>
  </si>
  <si>
    <t>Extra over brickwork for brick-on-edge header course lintel m</t>
  </si>
  <si>
    <t>Brick-on-edge header course copings, sills, etc., of"Corobrik Firelight Travertine" face bricks pointed with recessed joints on all exposed faces</t>
  </si>
  <si>
    <t>The Contractor shall allow in his rates for testing the waterproofing for water tightness by ponding the waterproofed surfaces for a period of at least 48 hours before application of a protective layer.</t>
  </si>
  <si>
    <t>One layer of 375 micron "Consol Plastics Brikgrip DPC" embossed damp proof course or equal DPC" embossed damp proof course or equal approved</t>
  </si>
  <si>
    <t>One layer of 250 micron "Consol Plastics Gunplas USB Green" waterproof sheeting or equal approved sealed at laps with "Gunplas Pressure Sensitive Tape"</t>
  </si>
  <si>
    <t>4mm Thick "Derbigum SP" or similar approved fully bonded waterproofing guaranteed to remain watertight for a period of ten years on:</t>
  </si>
  <si>
    <t>Descriptions of excavations shall be deemed to include all ground conditions classifiable as "earth" described in the above report and where conditions of a more difficult character are indicated these are separately measured</t>
  </si>
  <si>
    <t>Descriptions of carting away of excavated material shall be deemed to include loading excavated material onto trucks directly from the excavations or, alternatively, from stock piles situated on the building site</t>
  </si>
  <si>
    <t>Clear &amp; Grub</t>
  </si>
  <si>
    <t>Digging up and removing rubbish, debris, bushes vegetation, hedges, shrubs and trees etc. m2</t>
  </si>
  <si>
    <t>Extra over all excavations for loading, carting and dumping surplus excavated material (no allowance made for increase in bulk)</t>
  </si>
  <si>
    <t>Filling with material from the excavations compacted to density of at least 95% Mod. AASHTO density</t>
  </si>
  <si>
    <t>Fillling with G7 material imported from commerial source by the Contractor, compacted to a density of at least 95% Mod. AASHTO maximum density</t>
  </si>
  <si>
    <t>Filling with G5 material imported from commercial source compacted to 95% Mod. AASHTO maximum density.</t>
  </si>
  <si>
    <t>Under floors, footings, etc m3</t>
  </si>
  <si>
    <t>RIP &amp; RECOMPACTING</t>
  </si>
  <si>
    <t>Compaction of insitu material under floors, etc. including scarifying for a depth of 150mm, breaking down oversize material, adding suitable material where necessary and compacting to 95% Mod. AASHTO density. M3</t>
  </si>
  <si>
    <t>Field Density test including Optimum Moisture Content (four readings per test) No</t>
  </si>
  <si>
    <t>Under floors, etc., including forming and poisining shallow furrows against foundation walls, etc., filling in furrows and ramming m2</t>
  </si>
  <si>
    <t>Cost of tests The costs of making, storing and testing of concrete test cubes as required under clause 7 "Tests"  of SABS 1200 G shall include the cost of providing cube moulds necessary for the purpose, for testing costs and for submitting reports on the tests to the architect.  The testing shall be undertaken by an independent firm or institution nominated by the contractor to the approval of the architect.  (Test cubes are measured separately) Formwork Descriptions of formwork shall be deemed to include use and waste only (except where described as "left in" or "permanent"), for fitting together in the required forms, wedging, plumbing and fixing to true angles and surfaces as necessary to ensure easy release during stripping and for reconditioning as necessary before re-use. The vertical strutting shall be carried down to such construction as is sufficiently strong to afford the required support without damage and shall remain in position until the newly constructed work is able to support itself.</t>
  </si>
  <si>
    <t>Making and testing of three 150 x 150 x 150mm concrete strength test cubes No</t>
  </si>
  <si>
    <t>ROUGH FORMWORK ( DEGREE OF ACCURACY III)</t>
  </si>
  <si>
    <t xml:space="preserve">High tensile and mild steel reinforcement to structural concrete members in bars of all diameters. Ring beams, Strip footings, etc. t </t>
  </si>
  <si>
    <t xml:space="preserve">10x10mm polysulphide bead between vertical brick </t>
  </si>
  <si>
    <t xml:space="preserve">and/or concrete surfaces </t>
  </si>
  <si>
    <t>1:4 Cement plaster screeds steel trowelled on concrete</t>
  </si>
  <si>
    <t>NESTING WALL</t>
  </si>
  <si>
    <t>Gunite, fibre Cement or similar approved wall m2</t>
  </si>
  <si>
    <t>Items, materials or methods to be used specified by trade names or catalogue numbers are only an indication of the quality required. Items, materials or  methods of similar quality may be used with prior approval from the architect</t>
  </si>
  <si>
    <t>Descriptions of bolts shall be deemed to include nuts and washers Descriptions of expansion anchors and bolts and chemical anchors and bolts shall be deemed to include nuts, washers and mortices in brickwork or concrete</t>
  </si>
  <si>
    <t xml:space="preserve">Welded sections in single lengths with and including flat section base, top, bearer and connection plates bolted to concrete ground beam </t>
  </si>
  <si>
    <t xml:space="preserve">MESH FENCING &amp; CAGE ROOF
</t>
  </si>
  <si>
    <t>Klip Lock Cladding m2</t>
  </si>
  <si>
    <t>4mm Panes exceeding 0.5m2 and not exceeding 1.0m2 (LI) m2</t>
  </si>
  <si>
    <t>1.2mm pressed metal double rebated mild steel frame for 230mm facebrick wall.</t>
  </si>
  <si>
    <t>Bonding liquid and 2 coats plascon wall n all, complete with ironmongery (padlock fitting)  and hinges standard by manufacturer.</t>
  </si>
  <si>
    <t>1,2mm Mild Steel Panel Chawl Door</t>
  </si>
  <si>
    <t>ACCESS LADDERS</t>
  </si>
  <si>
    <t xml:space="preserve">Supply and install to manufacturers specification. </t>
  </si>
  <si>
    <t>ELEPHANT ENCLOSURE - EARTHWORKS</t>
  </si>
  <si>
    <t xml:space="preserve">ELEPHANT ENCLOSURE - CONCRETE, FORMWORK </t>
  </si>
  <si>
    <t>AND REINFORCEMENT</t>
  </si>
  <si>
    <t xml:space="preserve">ELEPHANT ENCLOSURE - CONCRETE, FORMWORK AND </t>
  </si>
  <si>
    <t>SECTION NO. 3 RAPTOR ENCLOSURE</t>
  </si>
  <si>
    <t>RAPTOR ENCLOSURE - EARTHWORKS</t>
  </si>
  <si>
    <t xml:space="preserve">RAPTOR ENCLOSURE - CONCRETE, FORMWORK AND </t>
  </si>
  <si>
    <t>RAPTOR ENCLOSURE - MASONRY</t>
  </si>
  <si>
    <t>RAPTOR ENCLOSURE - WATERPROOFING</t>
  </si>
  <si>
    <t>RAPTOR ENCLOSURE - PLASTERING</t>
  </si>
  <si>
    <t>RAPTOR ENCLOSURE - METAL WORK</t>
  </si>
  <si>
    <t>SECTION SUMMARY - RAPTOR ENCLOSURE</t>
  </si>
  <si>
    <t>Section No. 4</t>
  </si>
  <si>
    <t>10m Steel access Ladder as detailed in drawing E121_A_106_P_A0_0</t>
  </si>
  <si>
    <t>ELEPHANT ENCLOSURE - METAL WORK</t>
  </si>
  <si>
    <t>Bonding liquid and 2 coats plascon wall n all.</t>
  </si>
  <si>
    <t>CHUTE MILD STEEL WORK</t>
  </si>
  <si>
    <t xml:space="preserve">Surface blinding under footings, ramps and chute column  </t>
  </si>
  <si>
    <t>bases m3</t>
  </si>
  <si>
    <t>15 Mpa/19mm Concrete</t>
  </si>
  <si>
    <t>Section No.  2 Summary</t>
  </si>
  <si>
    <t>Allow for dewatering excavations by hand or machinery Item</t>
  </si>
  <si>
    <t>RAPTOR ENCLOSURES</t>
  </si>
  <si>
    <t>ELEPHANT ENCLOSURES</t>
  </si>
  <si>
    <t>ROOFING SUPPORT</t>
  </si>
  <si>
    <t xml:space="preserve">Girder Trusses as detailed in drawing E121_A_106_P_A0_0 </t>
  </si>
  <si>
    <t>Ton</t>
  </si>
  <si>
    <t>Supply and install 101.6 x 2.5mm circular corner posts and intermediates @ 5m CCS with 75 dia intermediate posts @ 1500 CCS t</t>
  </si>
  <si>
    <t>New Enclosure Wing Gates. No. (See Drawing No. E121_A_105_P_A0_0)</t>
  </si>
  <si>
    <t>Allow the amount of R300 000.00 (Three Hundred</t>
  </si>
  <si>
    <t>Allow the amount of R50 000.00 (Fifty</t>
  </si>
  <si>
    <t>Thousand Rand) for Water Connection</t>
  </si>
  <si>
    <t>Allow the amount of R60 000.00 (Sixty</t>
  </si>
  <si>
    <t>Thousand Rand) for Electrical Connection</t>
  </si>
  <si>
    <t>(Length) Mild Steel U-Shape Cross members PC200 x 75 x11.4mm welded onto the hollow columns. Tons (See Drawing No. E121_A_105_P_A0_0)</t>
  </si>
  <si>
    <t>3.3m long Square Mild steel Hollow Columns 300 x 300 x 6mm. Finishing to be painted green with metal  enamel paint, 2 coats. Tons. (See Drawing No. E121_A_105_P_A0_0)</t>
  </si>
  <si>
    <t>RAPTURE ENCLOSURE</t>
  </si>
  <si>
    <t xml:space="preserve">Carried Forward </t>
  </si>
  <si>
    <t>MOVEMENT JOINTS etc (PROVISIONAL)</t>
  </si>
  <si>
    <t>DAMP PROOFING OF WALLS AND FLOORS</t>
  </si>
  <si>
    <t>"left in" or "permanent"), for fitting together in the required forms,</t>
  </si>
  <si>
    <t>wedging, plumbing and fixing to true angles and surfaces as</t>
  </si>
  <si>
    <t xml:space="preserve">necessary to ensure easy release during stripping and for </t>
  </si>
  <si>
    <t>reconditioning as necessary before re-use. The vertical strutting</t>
  </si>
  <si>
    <t>shall be carried down to such construction as is sufficiently</t>
  </si>
  <si>
    <t xml:space="preserve">strong to afford the required support without damage and shall </t>
  </si>
  <si>
    <t>support itself.</t>
  </si>
  <si>
    <t xml:space="preserve">remain in position until the newly constructed work is able to </t>
  </si>
  <si>
    <t xml:space="preserve">for submitting reports on the tests to the architect.The testing shall </t>
  </si>
  <si>
    <t xml:space="preserve">be undertaken by an independent firm or institution nominated by  </t>
  </si>
  <si>
    <t xml:space="preserve">the contractor to the approval of the architect.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</si>
</sst>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R&quot;* #,##0.00_-;\-&quot;R&quot;* #,##0.00_-;_-&quot;R&quot;* &quot;-&quot;??_-;_-@_-"/>
    <numFmt numFmtId="164" formatCode="0.0"/>
  </numFmts>
  <fonts count="15" x14ac:knownFonts="1">
    <font>
      <sz val="11"/>
      <color theme="1"/>
      <name val="Calibri"/>
      <family val="2"/>
      <scheme val="minor"/>
    </font>
    <font>
      <sz val="8"/>
      <color rgb="FF000000"/>
      <name val="Arial Bold"/>
    </font>
    <font>
      <sz val="9"/>
      <color rgb="FF000000"/>
      <name val="Arial Bold"/>
    </font>
    <font>
      <sz val="8"/>
      <color rgb="FF000000"/>
      <name val="Arial"/>
      <family val="2"/>
    </font>
    <font>
      <b/>
      <sz val="11"/>
      <color theme="1"/>
      <name val="Calibri"/>
      <family val="2"/>
      <scheme val="minor"/>
    </font>
    <font>
      <b/>
      <sz val="8"/>
      <color rgb="FF000000"/>
      <name val="Arial Bold"/>
    </font>
    <font>
      <b/>
      <sz val="8"/>
      <color rgb="FF000000"/>
      <name val="Arial"/>
      <family val="2"/>
    </font>
    <font>
      <sz val="18"/>
      <color rgb="FF000000"/>
      <name val="Arial Bold"/>
    </font>
    <font>
      <sz val="8"/>
      <color theme="1"/>
      <name val="Arial"/>
      <family val="2"/>
    </font>
    <font>
      <b/>
      <sz val="9"/>
      <color rgb="FF000000"/>
      <name val="Arial Bold"/>
    </font>
    <font>
      <b/>
      <sz val="8"/>
      <color rgb="FFFF0000"/>
      <name val="Arial"/>
      <family val="2"/>
    </font>
    <font>
      <sz val="11"/>
      <color theme="1"/>
      <name val="Calibri"/>
      <family val="2"/>
      <scheme val="minor"/>
    </font>
    <font>
      <b/>
      <sz val="8"/>
      <color theme="1"/>
      <name val="Arial"/>
      <family val="2"/>
    </font>
    <font>
      <sz val="8"/>
      <name val="Arial"/>
      <family val="2"/>
    </font>
    <font>
      <b/>
      <sz val="8"/>
      <name val="Arial"/>
      <family val="2"/>
    </font>
  </fonts>
  <fills count="6">
    <fill>
      <patternFill patternType="none"/>
    </fill>
    <fill>
      <patternFill patternType="gray125"/>
    </fill>
    <fill>
      <patternFill patternType="solid">
        <fgColor rgb="FFFFFF00"/>
        <bgColor indexed="64"/>
      </patternFill>
    </fill>
    <fill>
      <patternFill patternType="solid">
        <fgColor theme="0" tint="-0.34998626667073579"/>
        <bgColor indexed="64"/>
      </patternFill>
    </fill>
    <fill>
      <patternFill patternType="solid">
        <fgColor theme="0" tint="-0.14999847407452621"/>
        <bgColor indexed="64"/>
      </patternFill>
    </fill>
    <fill>
      <patternFill patternType="solid">
        <fgColor theme="0" tint="-4.9989318521683403E-2"/>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double">
        <color auto="1"/>
      </top>
      <bottom style="double">
        <color auto="1"/>
      </bottom>
      <diagonal/>
    </border>
    <border>
      <left/>
      <right/>
      <top style="double">
        <color auto="1"/>
      </top>
      <bottom style="double">
        <color auto="1"/>
      </bottom>
      <diagonal/>
    </border>
    <border>
      <left style="thin">
        <color auto="1"/>
      </left>
      <right/>
      <top style="dashed">
        <color auto="1"/>
      </top>
      <bottom style="dashed">
        <color auto="1"/>
      </bottom>
      <diagonal/>
    </border>
    <border>
      <left/>
      <right/>
      <top style="dashed">
        <color auto="1"/>
      </top>
      <bottom style="dashed">
        <color auto="1"/>
      </bottom>
      <diagonal/>
    </border>
    <border>
      <left/>
      <right style="thin">
        <color auto="1"/>
      </right>
      <top style="dashed">
        <color auto="1"/>
      </top>
      <bottom style="dashed">
        <color auto="1"/>
      </bottom>
      <diagonal/>
    </border>
    <border>
      <left/>
      <right/>
      <top/>
      <bottom style="thin">
        <color auto="1"/>
      </bottom>
      <diagonal/>
    </border>
    <border>
      <left/>
      <right style="thin">
        <color auto="1"/>
      </right>
      <top/>
      <bottom/>
      <diagonal/>
    </border>
    <border>
      <left style="thin">
        <color auto="1"/>
      </left>
      <right/>
      <top/>
      <bottom/>
      <diagonal/>
    </border>
    <border>
      <left/>
      <right/>
      <top style="dashed">
        <color auto="1"/>
      </top>
      <bottom style="thin">
        <color auto="1"/>
      </bottom>
      <diagonal/>
    </border>
  </borders>
  <cellStyleXfs count="2">
    <xf numFmtId="0" fontId="0" fillId="0" borderId="0"/>
    <xf numFmtId="44" fontId="11" fillId="0" borderId="0" applyFont="0" applyFill="0" applyBorder="0" applyAlignment="0" applyProtection="0"/>
  </cellStyleXfs>
  <cellXfs count="102">
    <xf numFmtId="0" fontId="0" fillId="0" borderId="0" xfId="0"/>
    <xf numFmtId="1" fontId="0" fillId="0" borderId="0" xfId="0" applyNumberFormat="1" applyAlignment="1">
      <alignment horizontal="center" vertical="center"/>
    </xf>
    <xf numFmtId="1" fontId="4" fillId="2" borderId="1" xfId="0" applyNumberFormat="1" applyFont="1" applyFill="1" applyBorder="1" applyAlignment="1">
      <alignment horizontal="center" vertical="center"/>
    </xf>
    <xf numFmtId="0" fontId="0" fillId="0" borderId="3" xfId="0" applyBorder="1" applyAlignment="1">
      <alignment wrapText="1"/>
    </xf>
    <xf numFmtId="49" fontId="3" fillId="0" borderId="3" xfId="0" applyNumberFormat="1" applyFont="1" applyBorder="1" applyAlignment="1">
      <alignment wrapText="1"/>
    </xf>
    <xf numFmtId="49" fontId="3" fillId="0" borderId="12" xfId="0" applyNumberFormat="1" applyFont="1" applyBorder="1"/>
    <xf numFmtId="49" fontId="1" fillId="0" borderId="12" xfId="0" applyNumberFormat="1" applyFont="1" applyBorder="1"/>
    <xf numFmtId="1" fontId="3" fillId="0" borderId="0" xfId="0" applyNumberFormat="1" applyFont="1" applyAlignment="1">
      <alignment horizontal="center" vertical="center"/>
    </xf>
    <xf numFmtId="0" fontId="8" fillId="0" borderId="3" xfId="0" applyFont="1" applyBorder="1" applyAlignment="1">
      <alignment wrapText="1"/>
    </xf>
    <xf numFmtId="0" fontId="0" fillId="0" borderId="3" xfId="0" applyBorder="1" applyAlignment="1">
      <alignment horizontal="center" vertical="center"/>
    </xf>
    <xf numFmtId="0" fontId="8" fillId="0" borderId="3" xfId="0" applyFont="1" applyBorder="1" applyAlignment="1">
      <alignment vertical="top" wrapText="1"/>
    </xf>
    <xf numFmtId="49" fontId="1" fillId="0" borderId="3" xfId="0" applyNumberFormat="1" applyFont="1" applyBorder="1" applyAlignment="1">
      <alignment horizontal="center" vertical="center"/>
    </xf>
    <xf numFmtId="1" fontId="1" fillId="0" borderId="3" xfId="0" applyNumberFormat="1" applyFont="1" applyBorder="1" applyAlignment="1">
      <alignment horizontal="center" vertical="center"/>
    </xf>
    <xf numFmtId="0" fontId="3" fillId="0" borderId="3" xfId="0" applyFont="1" applyBorder="1"/>
    <xf numFmtId="0" fontId="2" fillId="0" borderId="3" xfId="0" applyFont="1" applyBorder="1"/>
    <xf numFmtId="0" fontId="1" fillId="0" borderId="3" xfId="0" applyFont="1" applyBorder="1"/>
    <xf numFmtId="49" fontId="9" fillId="0" borderId="3" xfId="0" applyNumberFormat="1" applyFont="1" applyBorder="1" applyAlignment="1">
      <alignment wrapText="1"/>
    </xf>
    <xf numFmtId="49" fontId="2" fillId="0" borderId="3" xfId="0" applyNumberFormat="1" applyFont="1" applyBorder="1" applyAlignment="1">
      <alignment wrapText="1"/>
    </xf>
    <xf numFmtId="49" fontId="1" fillId="0" borderId="3" xfId="0" applyNumberFormat="1" applyFont="1" applyBorder="1" applyAlignment="1">
      <alignment wrapText="1"/>
    </xf>
    <xf numFmtId="49" fontId="5" fillId="4" borderId="5" xfId="0" applyNumberFormat="1" applyFont="1" applyFill="1" applyBorder="1" applyAlignment="1">
      <alignment vertical="center" wrapText="1"/>
    </xf>
    <xf numFmtId="49" fontId="3" fillId="0" borderId="12" xfId="0" applyNumberFormat="1" applyFont="1" applyBorder="1" applyAlignment="1">
      <alignment wrapText="1"/>
    </xf>
    <xf numFmtId="49" fontId="6" fillId="0" borderId="3" xfId="0" applyNumberFormat="1" applyFont="1" applyBorder="1" applyAlignment="1">
      <alignment wrapText="1"/>
    </xf>
    <xf numFmtId="49" fontId="10" fillId="0" borderId="3" xfId="0" applyNumberFormat="1" applyFont="1" applyBorder="1" applyAlignment="1">
      <alignment wrapText="1"/>
    </xf>
    <xf numFmtId="49" fontId="6" fillId="2" borderId="1" xfId="0" applyNumberFormat="1" applyFont="1" applyFill="1" applyBorder="1" applyAlignment="1">
      <alignment wrapText="1"/>
    </xf>
    <xf numFmtId="49" fontId="5" fillId="2" borderId="1" xfId="0" applyNumberFormat="1" applyFont="1" applyFill="1" applyBorder="1" applyAlignment="1">
      <alignment wrapText="1"/>
    </xf>
    <xf numFmtId="0" fontId="2" fillId="0" borderId="3" xfId="0" applyFont="1" applyBorder="1" applyAlignment="1">
      <alignment wrapText="1"/>
    </xf>
    <xf numFmtId="49" fontId="3" fillId="0" borderId="3" xfId="0" applyNumberFormat="1" applyFont="1" applyBorder="1" applyAlignment="1">
      <alignment horizontal="center" vertical="center" wrapText="1"/>
    </xf>
    <xf numFmtId="164" fontId="3" fillId="0" borderId="3" xfId="0" applyNumberFormat="1" applyFont="1" applyBorder="1" applyAlignment="1">
      <alignment horizontal="center" vertical="center"/>
    </xf>
    <xf numFmtId="1" fontId="0" fillId="0" borderId="12" xfId="0" applyNumberFormat="1" applyBorder="1" applyAlignment="1">
      <alignment horizontal="center" vertical="center"/>
    </xf>
    <xf numFmtId="49" fontId="1" fillId="0" borderId="0" xfId="0" applyNumberFormat="1" applyFont="1" applyAlignment="1">
      <alignment wrapText="1"/>
    </xf>
    <xf numFmtId="0" fontId="0" fillId="0" borderId="0" xfId="0" applyAlignment="1">
      <alignment vertical="center"/>
    </xf>
    <xf numFmtId="49" fontId="2" fillId="0" borderId="3" xfId="0" applyNumberFormat="1" applyFont="1" applyBorder="1"/>
    <xf numFmtId="49" fontId="1" fillId="0" borderId="3" xfId="0" applyNumberFormat="1" applyFont="1" applyBorder="1"/>
    <xf numFmtId="49" fontId="5" fillId="4" borderId="5" xfId="0" applyNumberFormat="1" applyFont="1" applyFill="1" applyBorder="1" applyAlignment="1">
      <alignment vertical="center"/>
    </xf>
    <xf numFmtId="1" fontId="0" fillId="0" borderId="3" xfId="0" applyNumberFormat="1" applyBorder="1" applyAlignment="1">
      <alignment horizontal="center" vertical="center"/>
    </xf>
    <xf numFmtId="1" fontId="4" fillId="4" borderId="6" xfId="0" applyNumberFormat="1" applyFont="1" applyFill="1" applyBorder="1" applyAlignment="1">
      <alignment horizontal="center" vertical="center"/>
    </xf>
    <xf numFmtId="44" fontId="3" fillId="0" borderId="3" xfId="1" applyFont="1" applyBorder="1" applyAlignment="1">
      <alignment horizontal="center" vertical="center"/>
    </xf>
    <xf numFmtId="44" fontId="6" fillId="4" borderId="6" xfId="1" applyFont="1" applyFill="1" applyBorder="1" applyAlignment="1">
      <alignment horizontal="center" vertical="center"/>
    </xf>
    <xf numFmtId="44" fontId="6" fillId="2" borderId="1" xfId="1" applyFont="1" applyFill="1" applyBorder="1" applyAlignment="1">
      <alignment horizontal="center" vertical="center"/>
    </xf>
    <xf numFmtId="44" fontId="0" fillId="0" borderId="0" xfId="1" applyFont="1" applyFill="1" applyAlignment="1">
      <alignment horizontal="center" vertical="center"/>
    </xf>
    <xf numFmtId="44" fontId="3" fillId="0" borderId="3" xfId="1" applyFont="1" applyFill="1" applyBorder="1" applyAlignment="1">
      <alignment horizontal="center" vertical="center"/>
    </xf>
    <xf numFmtId="44" fontId="8" fillId="0" borderId="3" xfId="1" applyFont="1" applyBorder="1" applyAlignment="1">
      <alignment horizontal="center" vertical="center"/>
    </xf>
    <xf numFmtId="44" fontId="8" fillId="0" borderId="3" xfId="1" applyFont="1" applyBorder="1" applyAlignment="1">
      <alignment horizontal="center"/>
    </xf>
    <xf numFmtId="44" fontId="12" fillId="3" borderId="2" xfId="1" applyFont="1" applyFill="1" applyBorder="1" applyAlignment="1">
      <alignment horizontal="center" vertical="center" wrapText="1"/>
    </xf>
    <xf numFmtId="44" fontId="8" fillId="3" borderId="4" xfId="1" applyFont="1" applyFill="1" applyBorder="1" applyAlignment="1">
      <alignment horizontal="center" vertical="center" wrapText="1"/>
    </xf>
    <xf numFmtId="44" fontId="8" fillId="0" borderId="11" xfId="1" applyFont="1" applyBorder="1" applyAlignment="1">
      <alignment horizontal="center" vertical="center"/>
    </xf>
    <xf numFmtId="44" fontId="12" fillId="3" borderId="2" xfId="1" applyFont="1" applyFill="1" applyBorder="1" applyAlignment="1">
      <alignment horizontal="center" vertical="center"/>
    </xf>
    <xf numFmtId="44" fontId="8" fillId="3" borderId="4" xfId="1" applyFont="1" applyFill="1" applyBorder="1" applyAlignment="1">
      <alignment horizontal="center" vertical="center"/>
    </xf>
    <xf numFmtId="44" fontId="8" fillId="0" borderId="0" xfId="1" applyFont="1" applyFill="1" applyAlignment="1">
      <alignment horizontal="center" vertical="center"/>
    </xf>
    <xf numFmtId="44" fontId="8" fillId="0" borderId="0" xfId="1" applyFont="1" applyAlignment="1">
      <alignment horizontal="center" vertical="center"/>
    </xf>
    <xf numFmtId="49" fontId="3" fillId="0" borderId="3" xfId="0" applyNumberFormat="1" applyFont="1" applyBorder="1"/>
    <xf numFmtId="1" fontId="3" fillId="0" borderId="3" xfId="0" applyNumberFormat="1" applyFont="1" applyBorder="1" applyAlignment="1">
      <alignment horizontal="center" vertical="center"/>
    </xf>
    <xf numFmtId="0" fontId="8" fillId="0" borderId="3" xfId="1" applyNumberFormat="1" applyFont="1" applyBorder="1" applyAlignment="1">
      <alignment horizontal="center" vertical="center"/>
    </xf>
    <xf numFmtId="1" fontId="8" fillId="0" borderId="3" xfId="0" applyNumberFormat="1" applyFont="1" applyBorder="1" applyAlignment="1">
      <alignment horizontal="center" vertical="center"/>
    </xf>
    <xf numFmtId="49" fontId="3" fillId="0" borderId="3" xfId="0" applyNumberFormat="1" applyFont="1" applyBorder="1" applyAlignment="1">
      <alignment vertical="top" wrapText="1"/>
    </xf>
    <xf numFmtId="0" fontId="3" fillId="0" borderId="3" xfId="0" applyFont="1" applyBorder="1" applyAlignment="1">
      <alignment wrapText="1"/>
    </xf>
    <xf numFmtId="49" fontId="14" fillId="0" borderId="3" xfId="0" applyNumberFormat="1" applyFont="1" applyBorder="1" applyAlignment="1">
      <alignment vertical="top" wrapText="1"/>
    </xf>
    <xf numFmtId="49" fontId="13" fillId="0" borderId="3" xfId="0" applyNumberFormat="1" applyFont="1" applyBorder="1" applyAlignment="1">
      <alignment wrapText="1"/>
    </xf>
    <xf numFmtId="49" fontId="13" fillId="0" borderId="3" xfId="0" applyNumberFormat="1" applyFont="1" applyBorder="1" applyAlignment="1">
      <alignment vertical="center" wrapText="1"/>
    </xf>
    <xf numFmtId="0" fontId="3" fillId="0" borderId="3" xfId="0" applyFont="1" applyBorder="1" applyAlignment="1">
      <alignment horizontal="center" vertical="center" wrapText="1"/>
    </xf>
    <xf numFmtId="0" fontId="0" fillId="0" borderId="13" xfId="0" applyBorder="1" applyAlignment="1">
      <alignment wrapText="1"/>
    </xf>
    <xf numFmtId="1" fontId="0" fillId="0" borderId="13" xfId="0" applyNumberFormat="1" applyBorder="1" applyAlignment="1">
      <alignment horizontal="center" vertical="center"/>
    </xf>
    <xf numFmtId="44" fontId="8" fillId="0" borderId="13" xfId="1" applyFont="1" applyBorder="1" applyAlignment="1">
      <alignment horizontal="center" vertical="center"/>
    </xf>
    <xf numFmtId="44" fontId="0" fillId="0" borderId="3" xfId="1" applyFont="1" applyFill="1" applyBorder="1" applyAlignment="1">
      <alignment horizontal="center" vertical="center"/>
    </xf>
    <xf numFmtId="44" fontId="8" fillId="0" borderId="3" xfId="1" applyFont="1" applyFill="1" applyBorder="1" applyAlignment="1">
      <alignment horizontal="center" vertical="center"/>
    </xf>
    <xf numFmtId="44" fontId="0" fillId="0" borderId="13" xfId="1" applyFont="1" applyFill="1" applyBorder="1" applyAlignment="1">
      <alignment horizontal="center" vertical="center"/>
    </xf>
    <xf numFmtId="1" fontId="3" fillId="0" borderId="12" xfId="0" applyNumberFormat="1" applyFont="1" applyBorder="1" applyAlignment="1">
      <alignment horizontal="center" vertical="center"/>
    </xf>
    <xf numFmtId="164" fontId="3" fillId="0" borderId="12" xfId="0" applyNumberFormat="1" applyFont="1" applyBorder="1" applyAlignment="1">
      <alignment horizontal="center" vertical="center"/>
    </xf>
    <xf numFmtId="0" fontId="0" fillId="0" borderId="0" xfId="0" applyAlignment="1">
      <alignment horizontal="center" vertical="center"/>
    </xf>
    <xf numFmtId="1" fontId="13" fillId="0" borderId="3" xfId="0" applyNumberFormat="1" applyFont="1" applyBorder="1" applyAlignment="1">
      <alignment horizontal="center" vertical="center"/>
    </xf>
    <xf numFmtId="0" fontId="0" fillId="0" borderId="13" xfId="0" applyBorder="1" applyAlignment="1">
      <alignment horizontal="center" vertical="center"/>
    </xf>
    <xf numFmtId="0" fontId="0" fillId="0" borderId="12" xfId="0" applyBorder="1" applyAlignment="1">
      <alignment horizontal="center" vertical="center"/>
    </xf>
    <xf numFmtId="49" fontId="13" fillId="0" borderId="12" xfId="0" applyNumberFormat="1" applyFont="1" applyBorder="1" applyAlignment="1">
      <alignment vertical="center" wrapText="1"/>
    </xf>
    <xf numFmtId="0" fontId="9" fillId="0" borderId="3" xfId="0" applyFont="1" applyBorder="1" applyAlignment="1">
      <alignment wrapText="1"/>
    </xf>
    <xf numFmtId="49" fontId="7" fillId="0" borderId="0" xfId="0" applyNumberFormat="1" applyFont="1" applyAlignment="1">
      <alignment horizontal="center" vertical="center"/>
    </xf>
    <xf numFmtId="49" fontId="7" fillId="0" borderId="10" xfId="0" applyNumberFormat="1" applyFont="1" applyBorder="1" applyAlignment="1">
      <alignment horizontal="center" vertical="center"/>
    </xf>
    <xf numFmtId="49" fontId="5" fillId="3" borderId="2" xfId="0" applyNumberFormat="1" applyFont="1" applyFill="1" applyBorder="1" applyAlignment="1">
      <alignment horizontal="center" vertical="center"/>
    </xf>
    <xf numFmtId="49" fontId="1" fillId="3" borderId="4" xfId="0" applyNumberFormat="1" applyFont="1" applyFill="1" applyBorder="1" applyAlignment="1">
      <alignment horizontal="center" vertical="center"/>
    </xf>
    <xf numFmtId="1" fontId="5" fillId="3" borderId="2" xfId="0" applyNumberFormat="1" applyFont="1" applyFill="1" applyBorder="1" applyAlignment="1">
      <alignment horizontal="center" vertical="center"/>
    </xf>
    <xf numFmtId="1" fontId="1" fillId="3" borderId="4" xfId="0" applyNumberFormat="1" applyFont="1" applyFill="1" applyBorder="1" applyAlignment="1">
      <alignment horizontal="center" vertical="center"/>
    </xf>
    <xf numFmtId="44" fontId="6" fillId="3" borderId="2" xfId="1" applyFont="1" applyFill="1" applyBorder="1" applyAlignment="1">
      <alignment horizontal="center" vertical="center"/>
    </xf>
    <xf numFmtId="44" fontId="3" fillId="3" borderId="4" xfId="1" applyFont="1" applyFill="1" applyBorder="1" applyAlignment="1">
      <alignment horizontal="center" vertical="center"/>
    </xf>
    <xf numFmtId="44" fontId="12" fillId="3" borderId="2" xfId="1" applyFont="1" applyFill="1" applyBorder="1" applyAlignment="1">
      <alignment horizontal="center" vertical="center"/>
    </xf>
    <xf numFmtId="44" fontId="12" fillId="3" borderId="4" xfId="1" applyFont="1" applyFill="1" applyBorder="1" applyAlignment="1">
      <alignment horizontal="center" vertical="center"/>
    </xf>
    <xf numFmtId="49" fontId="3" fillId="5" borderId="7" xfId="0" applyNumberFormat="1" applyFont="1" applyFill="1" applyBorder="1" applyAlignment="1">
      <alignment horizontal="center" vertical="center"/>
    </xf>
    <xf numFmtId="49" fontId="3" fillId="5" borderId="8" xfId="0" applyNumberFormat="1" applyFont="1" applyFill="1" applyBorder="1" applyAlignment="1">
      <alignment horizontal="center" vertical="center"/>
    </xf>
    <xf numFmtId="49" fontId="3" fillId="5" borderId="9" xfId="0" applyNumberFormat="1" applyFont="1" applyFill="1" applyBorder="1" applyAlignment="1">
      <alignment horizontal="center" vertical="center"/>
    </xf>
    <xf numFmtId="49" fontId="5" fillId="3" borderId="2" xfId="0" applyNumberFormat="1" applyFont="1" applyFill="1" applyBorder="1" applyAlignment="1">
      <alignment horizontal="center" vertical="center" wrapText="1"/>
    </xf>
    <xf numFmtId="49" fontId="1" fillId="3" borderId="4" xfId="0" applyNumberFormat="1" applyFont="1" applyFill="1" applyBorder="1" applyAlignment="1">
      <alignment horizontal="center" vertical="center" wrapText="1"/>
    </xf>
    <xf numFmtId="1" fontId="5" fillId="3" borderId="2" xfId="0" applyNumberFormat="1" applyFont="1" applyFill="1" applyBorder="1" applyAlignment="1">
      <alignment horizontal="center" vertical="center" wrapText="1"/>
    </xf>
    <xf numFmtId="1" fontId="1" fillId="3" borderId="4" xfId="0" applyNumberFormat="1" applyFont="1" applyFill="1" applyBorder="1" applyAlignment="1">
      <alignment horizontal="center" vertical="center" wrapText="1"/>
    </xf>
    <xf numFmtId="44" fontId="6" fillId="3" borderId="2" xfId="1" applyFont="1" applyFill="1" applyBorder="1" applyAlignment="1">
      <alignment horizontal="center" vertical="center" wrapText="1"/>
    </xf>
    <xf numFmtId="44" fontId="3" fillId="3" borderId="4" xfId="1" applyFont="1" applyFill="1" applyBorder="1" applyAlignment="1">
      <alignment horizontal="center" vertical="center" wrapText="1"/>
    </xf>
    <xf numFmtId="49" fontId="5" fillId="3" borderId="4" xfId="0" applyNumberFormat="1" applyFont="1" applyFill="1" applyBorder="1" applyAlignment="1">
      <alignment horizontal="center" vertical="center" wrapText="1"/>
    </xf>
    <xf numFmtId="49" fontId="5" fillId="3" borderId="1" xfId="0" applyNumberFormat="1" applyFont="1" applyFill="1" applyBorder="1" applyAlignment="1">
      <alignment horizontal="center" vertical="center" wrapText="1"/>
    </xf>
    <xf numFmtId="49" fontId="1" fillId="3" borderId="1" xfId="0" applyNumberFormat="1" applyFont="1" applyFill="1" applyBorder="1" applyAlignment="1">
      <alignment horizontal="center" vertical="center" wrapText="1"/>
    </xf>
    <xf numFmtId="1" fontId="5" fillId="3" borderId="1" xfId="0" applyNumberFormat="1" applyFont="1" applyFill="1" applyBorder="1" applyAlignment="1">
      <alignment horizontal="center" vertical="center" wrapText="1"/>
    </xf>
    <xf numFmtId="1" fontId="1" fillId="3" borderId="1" xfId="0" applyNumberFormat="1" applyFont="1" applyFill="1" applyBorder="1" applyAlignment="1">
      <alignment horizontal="center" vertical="center" wrapText="1"/>
    </xf>
    <xf numFmtId="44" fontId="6" fillId="3" borderId="1" xfId="1" applyFont="1" applyFill="1" applyBorder="1" applyAlignment="1">
      <alignment horizontal="center" vertical="center" wrapText="1"/>
    </xf>
    <xf numFmtId="44" fontId="3" fillId="3" borderId="1" xfId="1" applyFont="1" applyFill="1" applyBorder="1" applyAlignment="1">
      <alignment horizontal="center" vertical="center" wrapText="1"/>
    </xf>
    <xf numFmtId="1" fontId="5" fillId="3" borderId="4" xfId="0" applyNumberFormat="1" applyFont="1" applyFill="1" applyBorder="1" applyAlignment="1">
      <alignment horizontal="center" vertical="center" wrapText="1"/>
    </xf>
    <xf numFmtId="44" fontId="6" fillId="3" borderId="4" xfId="1" applyFont="1" applyFill="1" applyBorder="1" applyAlignment="1">
      <alignment horizontal="center" vertical="center" wrapText="1"/>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J2035"/>
  <sheetViews>
    <sheetView tabSelected="1" view="pageBreakPreview" topLeftCell="A1052" zoomScaleNormal="100" zoomScaleSheetLayoutView="100" workbookViewId="0">
      <selection activeCell="D1070" sqref="D1070"/>
    </sheetView>
  </sheetViews>
  <sheetFormatPr defaultColWidth="8.88671875" defaultRowHeight="14.4" x14ac:dyDescent="0.3"/>
  <cols>
    <col min="2" max="2" width="2.77734375" customWidth="1"/>
    <col min="3" max="3" width="8.5546875" style="68" customWidth="1"/>
    <col min="4" max="4" width="44" customWidth="1"/>
    <col min="5" max="5" width="7.5546875" style="1" bestFit="1" customWidth="1"/>
    <col min="6" max="6" width="9.6640625" style="49" bestFit="1" customWidth="1"/>
    <col min="7" max="7" width="15.109375" style="39" bestFit="1" customWidth="1"/>
    <col min="8" max="8" width="4.44140625" customWidth="1"/>
  </cols>
  <sheetData>
    <row r="1" spans="3:7" ht="14.4" customHeight="1" x14ac:dyDescent="0.3">
      <c r="C1" s="74" t="s">
        <v>0</v>
      </c>
      <c r="D1" s="74"/>
      <c r="E1" s="74"/>
      <c r="F1" s="74"/>
      <c r="G1" s="74"/>
    </row>
    <row r="2" spans="3:7" ht="14.4" customHeight="1" x14ac:dyDescent="0.3">
      <c r="C2" s="75"/>
      <c r="D2" s="75"/>
      <c r="E2" s="75"/>
      <c r="F2" s="75"/>
      <c r="G2" s="75"/>
    </row>
    <row r="3" spans="3:7" x14ac:dyDescent="0.3">
      <c r="C3" s="76" t="s">
        <v>208</v>
      </c>
      <c r="D3" s="76" t="s">
        <v>209</v>
      </c>
      <c r="E3" s="78" t="s">
        <v>2</v>
      </c>
      <c r="F3" s="80" t="s">
        <v>3</v>
      </c>
      <c r="G3" s="82" t="s">
        <v>4</v>
      </c>
    </row>
    <row r="4" spans="3:7" x14ac:dyDescent="0.3">
      <c r="C4" s="77"/>
      <c r="D4" s="77"/>
      <c r="E4" s="79"/>
      <c r="F4" s="81"/>
      <c r="G4" s="83"/>
    </row>
    <row r="5" spans="3:7" x14ac:dyDescent="0.3">
      <c r="C5" s="9"/>
      <c r="D5" s="31" t="s">
        <v>264</v>
      </c>
      <c r="E5" s="34"/>
      <c r="F5" s="41"/>
      <c r="G5" s="63"/>
    </row>
    <row r="6" spans="3:7" x14ac:dyDescent="0.3">
      <c r="C6" s="9"/>
      <c r="D6" s="8" t="s">
        <v>237</v>
      </c>
      <c r="E6" s="34"/>
      <c r="F6" s="41"/>
      <c r="G6" s="63"/>
    </row>
    <row r="7" spans="3:7" x14ac:dyDescent="0.3">
      <c r="C7" s="9"/>
      <c r="D7" s="8" t="s">
        <v>238</v>
      </c>
      <c r="E7" s="34"/>
      <c r="F7" s="41"/>
      <c r="G7" s="63"/>
    </row>
    <row r="8" spans="3:7" x14ac:dyDescent="0.3">
      <c r="C8" s="9"/>
      <c r="D8" s="8" t="s">
        <v>239</v>
      </c>
      <c r="E8" s="34"/>
      <c r="F8" s="41"/>
      <c r="G8" s="63"/>
    </row>
    <row r="9" spans="3:7" x14ac:dyDescent="0.3">
      <c r="C9" s="9"/>
      <c r="D9" s="8" t="s">
        <v>240</v>
      </c>
      <c r="E9" s="34"/>
      <c r="F9" s="41"/>
      <c r="G9" s="63"/>
    </row>
    <row r="10" spans="3:7" x14ac:dyDescent="0.3">
      <c r="C10" s="9"/>
      <c r="D10" s="8" t="s">
        <v>230</v>
      </c>
      <c r="E10" s="34"/>
      <c r="F10" s="41"/>
      <c r="G10" s="63"/>
    </row>
    <row r="11" spans="3:7" x14ac:dyDescent="0.3">
      <c r="C11" s="9"/>
      <c r="D11" s="8" t="s">
        <v>231</v>
      </c>
      <c r="E11" s="34"/>
      <c r="F11" s="41"/>
      <c r="G11" s="63"/>
    </row>
    <row r="12" spans="3:7" x14ac:dyDescent="0.3">
      <c r="C12" s="9"/>
      <c r="D12" s="8" t="s">
        <v>232</v>
      </c>
      <c r="E12" s="34"/>
      <c r="F12" s="41"/>
      <c r="G12" s="63"/>
    </row>
    <row r="13" spans="3:7" x14ac:dyDescent="0.3">
      <c r="C13" s="9"/>
      <c r="D13" s="8" t="s">
        <v>233</v>
      </c>
      <c r="E13" s="34"/>
      <c r="F13" s="41"/>
      <c r="G13" s="63"/>
    </row>
    <row r="14" spans="3:7" x14ac:dyDescent="0.3">
      <c r="C14" s="9"/>
      <c r="D14" s="8" t="s">
        <v>234</v>
      </c>
      <c r="E14" s="34"/>
      <c r="F14" s="41"/>
      <c r="G14" s="63"/>
    </row>
    <row r="15" spans="3:7" x14ac:dyDescent="0.3">
      <c r="C15" s="9"/>
      <c r="D15" s="8" t="s">
        <v>235</v>
      </c>
      <c r="E15" s="34"/>
      <c r="F15" s="41"/>
      <c r="G15" s="63"/>
    </row>
    <row r="16" spans="3:7" x14ac:dyDescent="0.3">
      <c r="C16" s="9"/>
      <c r="D16" s="8" t="s">
        <v>236</v>
      </c>
      <c r="E16" s="34"/>
      <c r="F16" s="41"/>
      <c r="G16" s="63"/>
    </row>
    <row r="17" spans="3:7" x14ac:dyDescent="0.3">
      <c r="C17" s="9"/>
      <c r="D17" s="32"/>
      <c r="E17" s="34"/>
      <c r="F17" s="41"/>
      <c r="G17" s="63"/>
    </row>
    <row r="18" spans="3:7" x14ac:dyDescent="0.3">
      <c r="C18" s="27"/>
      <c r="D18" s="31" t="s">
        <v>18</v>
      </c>
      <c r="E18" s="34"/>
      <c r="F18" s="41"/>
      <c r="G18" s="63"/>
    </row>
    <row r="19" spans="3:7" x14ac:dyDescent="0.3">
      <c r="C19" s="51"/>
      <c r="D19" s="32"/>
      <c r="E19" s="34"/>
      <c r="F19" s="41"/>
      <c r="G19" s="63"/>
    </row>
    <row r="20" spans="3:7" x14ac:dyDescent="0.3">
      <c r="C20" s="51">
        <v>1</v>
      </c>
      <c r="D20" s="8" t="s">
        <v>241</v>
      </c>
      <c r="E20" s="34"/>
      <c r="F20" s="36"/>
      <c r="G20" s="63"/>
    </row>
    <row r="21" spans="3:7" x14ac:dyDescent="0.3">
      <c r="C21" s="51"/>
      <c r="D21" s="8" t="s">
        <v>242</v>
      </c>
      <c r="E21" s="7">
        <v>45</v>
      </c>
      <c r="F21" s="36"/>
      <c r="G21" s="40">
        <f>F21*E21</f>
        <v>0</v>
      </c>
    </row>
    <row r="22" spans="3:7" x14ac:dyDescent="0.3">
      <c r="C22" s="51"/>
      <c r="D22" s="8"/>
      <c r="E22" s="7"/>
      <c r="F22" s="41"/>
      <c r="G22" s="40"/>
    </row>
    <row r="23" spans="3:7" x14ac:dyDescent="0.3">
      <c r="C23" s="51">
        <v>2</v>
      </c>
      <c r="D23" s="8" t="s">
        <v>216</v>
      </c>
      <c r="E23" s="7">
        <v>100</v>
      </c>
      <c r="F23" s="36"/>
      <c r="G23" s="40">
        <f>F23*E23</f>
        <v>0</v>
      </c>
    </row>
    <row r="24" spans="3:7" x14ac:dyDescent="0.3">
      <c r="C24" s="51"/>
      <c r="D24" s="8"/>
      <c r="E24" s="7"/>
      <c r="F24" s="41"/>
      <c r="G24" s="40"/>
    </row>
    <row r="25" spans="3:7" x14ac:dyDescent="0.3">
      <c r="C25" s="51">
        <v>3</v>
      </c>
      <c r="D25" s="8" t="s">
        <v>243</v>
      </c>
      <c r="E25" s="7"/>
      <c r="F25" s="41"/>
      <c r="G25" s="40"/>
    </row>
    <row r="26" spans="3:7" x14ac:dyDescent="0.3">
      <c r="C26" s="51"/>
      <c r="D26" s="8" t="s">
        <v>244</v>
      </c>
      <c r="E26" s="7">
        <v>95</v>
      </c>
      <c r="F26" s="41"/>
      <c r="G26" s="40">
        <f>F26*E26</f>
        <v>0</v>
      </c>
    </row>
    <row r="27" spans="3:7" x14ac:dyDescent="0.3">
      <c r="C27" s="51"/>
      <c r="D27" s="3"/>
      <c r="E27" s="7"/>
      <c r="F27" s="41"/>
      <c r="G27" s="40"/>
    </row>
    <row r="28" spans="3:7" x14ac:dyDescent="0.3">
      <c r="C28" s="27"/>
      <c r="D28" s="31" t="s">
        <v>20</v>
      </c>
      <c r="E28" s="7"/>
      <c r="F28" s="41"/>
      <c r="G28" s="40"/>
    </row>
    <row r="29" spans="3:7" x14ac:dyDescent="0.3">
      <c r="C29" s="51"/>
      <c r="D29" s="32"/>
      <c r="E29" s="7"/>
      <c r="F29" s="41"/>
      <c r="G29" s="40"/>
    </row>
    <row r="30" spans="3:7" x14ac:dyDescent="0.3">
      <c r="C30" s="51">
        <v>4</v>
      </c>
      <c r="D30" s="8" t="s">
        <v>252</v>
      </c>
      <c r="E30" s="7"/>
      <c r="F30" s="41"/>
      <c r="G30" s="40"/>
    </row>
    <row r="31" spans="3:7" x14ac:dyDescent="0.3">
      <c r="C31" s="51"/>
      <c r="D31" s="8" t="s">
        <v>19</v>
      </c>
      <c r="E31" s="7">
        <v>100</v>
      </c>
      <c r="F31" s="41"/>
      <c r="G31" s="40">
        <f>F31*E31</f>
        <v>0</v>
      </c>
    </row>
    <row r="32" spans="3:7" x14ac:dyDescent="0.3">
      <c r="C32" s="51"/>
      <c r="D32" s="8"/>
      <c r="E32" s="7"/>
      <c r="F32" s="41"/>
      <c r="G32" s="40"/>
    </row>
    <row r="33" spans="3:7" x14ac:dyDescent="0.3">
      <c r="C33" s="51">
        <v>5</v>
      </c>
      <c r="D33" s="8" t="s">
        <v>253</v>
      </c>
      <c r="E33" s="7"/>
      <c r="F33" s="36"/>
      <c r="G33" s="40"/>
    </row>
    <row r="34" spans="3:7" x14ac:dyDescent="0.3">
      <c r="C34" s="51"/>
      <c r="D34" s="32" t="s">
        <v>254</v>
      </c>
      <c r="E34" s="7">
        <v>100</v>
      </c>
      <c r="F34" s="36"/>
      <c r="G34" s="40">
        <f>F34*E34</f>
        <v>0</v>
      </c>
    </row>
    <row r="35" spans="3:7" x14ac:dyDescent="0.3">
      <c r="C35" s="51"/>
      <c r="D35" s="32"/>
      <c r="E35" s="7"/>
      <c r="F35" s="41"/>
      <c r="G35" s="40"/>
    </row>
    <row r="36" spans="3:7" x14ac:dyDescent="0.3">
      <c r="C36" s="27"/>
      <c r="D36" s="31" t="s">
        <v>45</v>
      </c>
      <c r="E36" s="7"/>
      <c r="F36" s="41"/>
      <c r="G36" s="40"/>
    </row>
    <row r="37" spans="3:7" x14ac:dyDescent="0.3">
      <c r="C37" s="27"/>
      <c r="D37" s="31"/>
      <c r="E37" s="7"/>
      <c r="F37" s="41"/>
      <c r="G37" s="40"/>
    </row>
    <row r="38" spans="3:7" x14ac:dyDescent="0.3">
      <c r="C38" s="51">
        <v>6</v>
      </c>
      <c r="D38" s="8" t="s">
        <v>255</v>
      </c>
      <c r="E38" s="7"/>
      <c r="F38" s="41"/>
      <c r="G38" s="40"/>
    </row>
    <row r="39" spans="3:7" x14ac:dyDescent="0.3">
      <c r="C39" s="51"/>
      <c r="D39" s="8" t="s">
        <v>256</v>
      </c>
      <c r="E39" s="7">
        <v>56</v>
      </c>
      <c r="F39" s="41"/>
      <c r="G39" s="40">
        <f>F39*E39</f>
        <v>0</v>
      </c>
    </row>
    <row r="40" spans="3:7" x14ac:dyDescent="0.3">
      <c r="C40" s="51"/>
      <c r="D40" s="8"/>
      <c r="E40" s="7"/>
      <c r="F40" s="36"/>
      <c r="G40" s="40"/>
    </row>
    <row r="41" spans="3:7" x14ac:dyDescent="0.3">
      <c r="C41" s="51">
        <v>7</v>
      </c>
      <c r="D41" s="8" t="s">
        <v>257</v>
      </c>
      <c r="E41" s="7"/>
      <c r="F41" s="41"/>
      <c r="G41" s="40"/>
    </row>
    <row r="42" spans="3:7" x14ac:dyDescent="0.3">
      <c r="C42" s="51"/>
      <c r="D42" s="8" t="s">
        <v>258</v>
      </c>
      <c r="E42" s="7">
        <v>56</v>
      </c>
      <c r="F42" s="41"/>
      <c r="G42" s="40">
        <f>F42*E42</f>
        <v>0</v>
      </c>
    </row>
    <row r="43" spans="3:7" ht="15" thickBot="1" x14ac:dyDescent="0.35">
      <c r="C43" s="9"/>
      <c r="D43" s="50"/>
      <c r="E43" s="51"/>
      <c r="F43" s="36"/>
      <c r="G43" s="40"/>
    </row>
    <row r="44" spans="3:7" s="30" customFormat="1" ht="15.6" thickTop="1" thickBot="1" x14ac:dyDescent="0.35">
      <c r="C44" s="9"/>
      <c r="D44" s="33" t="s">
        <v>11</v>
      </c>
      <c r="E44" s="35"/>
      <c r="F44" s="37" t="s">
        <v>7</v>
      </c>
      <c r="G44" s="37">
        <f>SUM(G20:G43)</f>
        <v>0</v>
      </c>
    </row>
    <row r="45" spans="3:7" ht="15" thickTop="1" x14ac:dyDescent="0.3">
      <c r="C45" s="9"/>
      <c r="D45" s="50" t="s">
        <v>16</v>
      </c>
      <c r="E45" s="34"/>
      <c r="F45" s="41"/>
      <c r="G45" s="63"/>
    </row>
    <row r="46" spans="3:7" x14ac:dyDescent="0.3">
      <c r="C46" s="9"/>
      <c r="D46" s="31" t="s">
        <v>15</v>
      </c>
      <c r="E46" s="34"/>
      <c r="F46" s="41"/>
      <c r="G46" s="63"/>
    </row>
    <row r="47" spans="3:7" x14ac:dyDescent="0.3">
      <c r="C47" s="9"/>
      <c r="D47" s="31" t="s">
        <v>214</v>
      </c>
      <c r="E47" s="34"/>
      <c r="F47" s="41"/>
      <c r="G47" s="63"/>
    </row>
    <row r="48" spans="3:7" x14ac:dyDescent="0.3">
      <c r="C48" s="9"/>
      <c r="D48" s="32" t="s">
        <v>9</v>
      </c>
      <c r="E48" s="34"/>
      <c r="F48" s="41"/>
      <c r="G48" s="63"/>
    </row>
    <row r="49" spans="3:7" x14ac:dyDescent="0.3">
      <c r="C49" s="9"/>
      <c r="D49" s="32" t="s">
        <v>215</v>
      </c>
      <c r="E49" s="34"/>
      <c r="F49" s="41"/>
      <c r="G49" s="63"/>
    </row>
    <row r="50" spans="3:7" x14ac:dyDescent="0.3">
      <c r="C50" s="84" t="s">
        <v>17</v>
      </c>
      <c r="D50" s="85"/>
      <c r="E50" s="85"/>
      <c r="F50" s="85"/>
      <c r="G50" s="86"/>
    </row>
    <row r="51" spans="3:7" x14ac:dyDescent="0.3">
      <c r="C51" s="76" t="s">
        <v>208</v>
      </c>
      <c r="D51" s="76" t="s">
        <v>209</v>
      </c>
      <c r="E51" s="78" t="s">
        <v>2</v>
      </c>
      <c r="F51" s="80" t="s">
        <v>3</v>
      </c>
      <c r="G51" s="82" t="s">
        <v>4</v>
      </c>
    </row>
    <row r="52" spans="3:7" x14ac:dyDescent="0.3">
      <c r="C52" s="77"/>
      <c r="D52" s="77"/>
      <c r="E52" s="79"/>
      <c r="F52" s="81"/>
      <c r="G52" s="83"/>
    </row>
    <row r="53" spans="3:7" ht="15" thickBot="1" x14ac:dyDescent="0.35">
      <c r="C53" s="11"/>
      <c r="D53" s="11"/>
      <c r="E53" s="12"/>
      <c r="F53" s="40"/>
      <c r="G53" s="63"/>
    </row>
    <row r="54" spans="3:7" ht="15.6" thickTop="1" thickBot="1" x14ac:dyDescent="0.35">
      <c r="C54" s="11"/>
      <c r="D54" s="33" t="s">
        <v>12</v>
      </c>
      <c r="E54" s="35"/>
      <c r="F54" s="37" t="s">
        <v>7</v>
      </c>
      <c r="G54" s="37">
        <f>G44</f>
        <v>0</v>
      </c>
    </row>
    <row r="55" spans="3:7" ht="15" thickTop="1" x14ac:dyDescent="0.3">
      <c r="C55" s="51"/>
      <c r="D55" s="8"/>
      <c r="E55" s="34"/>
      <c r="F55" s="41"/>
      <c r="G55" s="63"/>
    </row>
    <row r="56" spans="3:7" x14ac:dyDescent="0.3">
      <c r="C56" s="27"/>
      <c r="D56" s="31" t="s">
        <v>263</v>
      </c>
      <c r="E56" s="34"/>
      <c r="F56" s="41"/>
      <c r="G56" s="63"/>
    </row>
    <row r="57" spans="3:7" x14ac:dyDescent="0.3">
      <c r="C57" s="51"/>
      <c r="D57" s="31"/>
      <c r="E57" s="34"/>
      <c r="F57" s="41"/>
      <c r="G57" s="63"/>
    </row>
    <row r="58" spans="3:7" x14ac:dyDescent="0.3">
      <c r="C58" s="51">
        <v>8</v>
      </c>
      <c r="D58" s="8" t="s">
        <v>217</v>
      </c>
      <c r="E58" s="51">
        <v>100</v>
      </c>
      <c r="F58" s="41"/>
      <c r="G58" s="40">
        <f>F58*E58</f>
        <v>0</v>
      </c>
    </row>
    <row r="59" spans="3:7" x14ac:dyDescent="0.3">
      <c r="C59" s="51"/>
      <c r="D59" s="8"/>
      <c r="E59" s="34"/>
      <c r="F59" s="41"/>
      <c r="G59" s="63"/>
    </row>
    <row r="60" spans="3:7" x14ac:dyDescent="0.3">
      <c r="C60" s="51">
        <v>9</v>
      </c>
      <c r="D60" s="8" t="s">
        <v>245</v>
      </c>
      <c r="E60" s="51"/>
      <c r="F60" s="36"/>
      <c r="G60" s="40"/>
    </row>
    <row r="61" spans="3:7" x14ac:dyDescent="0.3">
      <c r="C61" s="51"/>
      <c r="D61" s="10" t="s">
        <v>246</v>
      </c>
      <c r="E61" s="51"/>
      <c r="F61" s="36"/>
      <c r="G61" s="40"/>
    </row>
    <row r="62" spans="3:7" x14ac:dyDescent="0.3">
      <c r="C62" s="51"/>
      <c r="D62" s="8" t="s">
        <v>247</v>
      </c>
      <c r="E62" s="51">
        <v>100</v>
      </c>
      <c r="F62" s="36"/>
      <c r="G62" s="40">
        <f>F62*E62</f>
        <v>0</v>
      </c>
    </row>
    <row r="63" spans="3:7" x14ac:dyDescent="0.3">
      <c r="C63" s="51"/>
      <c r="D63" s="8"/>
      <c r="E63" s="34"/>
      <c r="F63" s="41"/>
      <c r="G63" s="63"/>
    </row>
    <row r="64" spans="3:7" x14ac:dyDescent="0.3">
      <c r="C64" s="51">
        <v>10</v>
      </c>
      <c r="D64" s="8" t="s">
        <v>218</v>
      </c>
      <c r="E64" s="51">
        <v>56</v>
      </c>
      <c r="F64" s="36"/>
      <c r="G64" s="40">
        <f>F64*E64</f>
        <v>0</v>
      </c>
    </row>
    <row r="65" spans="3:7" x14ac:dyDescent="0.3">
      <c r="C65" s="51"/>
      <c r="D65" s="8"/>
      <c r="E65" s="34"/>
      <c r="F65" s="41"/>
      <c r="G65" s="63"/>
    </row>
    <row r="66" spans="3:7" x14ac:dyDescent="0.3">
      <c r="C66" s="51">
        <v>11</v>
      </c>
      <c r="D66" s="8" t="s">
        <v>248</v>
      </c>
      <c r="E66" s="34"/>
      <c r="F66" s="41"/>
      <c r="G66" s="63"/>
    </row>
    <row r="67" spans="3:7" x14ac:dyDescent="0.3">
      <c r="C67" s="51"/>
      <c r="D67" s="10" t="s">
        <v>249</v>
      </c>
      <c r="E67" s="34"/>
      <c r="F67" s="41"/>
      <c r="G67" s="63"/>
    </row>
    <row r="68" spans="3:7" x14ac:dyDescent="0.3">
      <c r="C68" s="51"/>
      <c r="D68" s="8" t="s">
        <v>250</v>
      </c>
      <c r="E68" s="51">
        <v>350</v>
      </c>
      <c r="F68" s="41"/>
      <c r="G68" s="40">
        <f>F68*E68</f>
        <v>0</v>
      </c>
    </row>
    <row r="69" spans="3:7" x14ac:dyDescent="0.3">
      <c r="C69" s="51"/>
      <c r="D69" s="8"/>
      <c r="E69" s="34"/>
      <c r="F69" s="41"/>
      <c r="G69" s="63"/>
    </row>
    <row r="70" spans="3:7" x14ac:dyDescent="0.3">
      <c r="C70" s="51"/>
      <c r="D70" s="8"/>
      <c r="E70" s="34"/>
      <c r="F70" s="41"/>
      <c r="G70" s="63"/>
    </row>
    <row r="71" spans="3:7" x14ac:dyDescent="0.3">
      <c r="C71" s="51"/>
      <c r="D71" s="8"/>
      <c r="E71" s="34"/>
      <c r="F71" s="41"/>
      <c r="G71" s="63"/>
    </row>
    <row r="72" spans="3:7" x14ac:dyDescent="0.3">
      <c r="C72" s="51"/>
      <c r="D72" s="8"/>
      <c r="E72" s="34"/>
      <c r="F72" s="41"/>
      <c r="G72" s="63"/>
    </row>
    <row r="73" spans="3:7" x14ac:dyDescent="0.3">
      <c r="C73" s="51"/>
      <c r="D73" s="8"/>
      <c r="E73" s="34"/>
      <c r="F73" s="41"/>
      <c r="G73" s="63"/>
    </row>
    <row r="74" spans="3:7" x14ac:dyDescent="0.3">
      <c r="C74" s="51"/>
      <c r="D74" s="8"/>
      <c r="E74" s="34"/>
      <c r="F74" s="41"/>
      <c r="G74" s="63"/>
    </row>
    <row r="75" spans="3:7" x14ac:dyDescent="0.3">
      <c r="C75" s="51"/>
      <c r="D75" s="8"/>
      <c r="E75" s="34"/>
      <c r="F75" s="41"/>
      <c r="G75" s="63"/>
    </row>
    <row r="76" spans="3:7" x14ac:dyDescent="0.3">
      <c r="C76" s="51"/>
      <c r="D76" s="8"/>
      <c r="E76" s="34"/>
      <c r="F76" s="41"/>
      <c r="G76" s="63"/>
    </row>
    <row r="77" spans="3:7" x14ac:dyDescent="0.3">
      <c r="C77" s="51"/>
      <c r="D77" s="8"/>
      <c r="E77" s="34"/>
      <c r="F77" s="41"/>
      <c r="G77" s="63"/>
    </row>
    <row r="78" spans="3:7" x14ac:dyDescent="0.3">
      <c r="C78" s="51"/>
      <c r="D78" s="8"/>
      <c r="E78" s="34"/>
      <c r="F78" s="41"/>
      <c r="G78" s="63"/>
    </row>
    <row r="79" spans="3:7" x14ac:dyDescent="0.3">
      <c r="C79" s="51"/>
      <c r="D79" s="8"/>
      <c r="E79" s="34"/>
      <c r="F79" s="41"/>
      <c r="G79" s="63"/>
    </row>
    <row r="80" spans="3:7" x14ac:dyDescent="0.3">
      <c r="C80" s="51"/>
      <c r="D80" s="8"/>
      <c r="E80" s="34"/>
      <c r="F80" s="41"/>
      <c r="G80" s="63"/>
    </row>
    <row r="81" spans="3:7" x14ac:dyDescent="0.3">
      <c r="C81" s="51"/>
      <c r="D81" s="8"/>
      <c r="E81" s="34"/>
      <c r="F81" s="41"/>
      <c r="G81" s="63"/>
    </row>
    <row r="82" spans="3:7" x14ac:dyDescent="0.3">
      <c r="C82" s="51"/>
      <c r="D82" s="8"/>
      <c r="E82" s="34"/>
      <c r="F82" s="41"/>
      <c r="G82" s="63"/>
    </row>
    <row r="83" spans="3:7" x14ac:dyDescent="0.3">
      <c r="C83" s="51"/>
      <c r="D83" s="8"/>
      <c r="E83" s="34"/>
      <c r="F83" s="41"/>
      <c r="G83" s="63"/>
    </row>
    <row r="84" spans="3:7" x14ac:dyDescent="0.3">
      <c r="C84" s="51"/>
      <c r="D84" s="8"/>
      <c r="E84" s="34"/>
      <c r="F84" s="41"/>
      <c r="G84" s="63"/>
    </row>
    <row r="85" spans="3:7" x14ac:dyDescent="0.3">
      <c r="C85" s="51"/>
      <c r="D85" s="8"/>
      <c r="E85" s="34"/>
      <c r="F85" s="41"/>
      <c r="G85" s="63"/>
    </row>
    <row r="86" spans="3:7" x14ac:dyDescent="0.3">
      <c r="C86" s="51"/>
      <c r="D86" s="8"/>
      <c r="E86" s="34"/>
      <c r="F86" s="41"/>
      <c r="G86" s="63"/>
    </row>
    <row r="87" spans="3:7" x14ac:dyDescent="0.3">
      <c r="C87" s="51"/>
      <c r="D87" s="8"/>
      <c r="E87" s="34"/>
      <c r="F87" s="41"/>
      <c r="G87" s="63"/>
    </row>
    <row r="88" spans="3:7" x14ac:dyDescent="0.3">
      <c r="C88" s="51"/>
      <c r="D88" s="8"/>
      <c r="E88" s="34"/>
      <c r="F88" s="41"/>
      <c r="G88" s="63"/>
    </row>
    <row r="89" spans="3:7" x14ac:dyDescent="0.3">
      <c r="C89" s="51"/>
      <c r="D89" s="8"/>
      <c r="E89" s="34"/>
      <c r="F89" s="41"/>
      <c r="G89" s="63"/>
    </row>
    <row r="90" spans="3:7" x14ac:dyDescent="0.3">
      <c r="C90" s="51"/>
      <c r="D90" s="8"/>
      <c r="E90" s="34"/>
      <c r="F90" s="41"/>
      <c r="G90" s="63"/>
    </row>
    <row r="91" spans="3:7" x14ac:dyDescent="0.3">
      <c r="C91" s="51"/>
      <c r="D91" s="8"/>
      <c r="E91" s="34"/>
      <c r="F91" s="41"/>
      <c r="G91" s="63"/>
    </row>
    <row r="92" spans="3:7" x14ac:dyDescent="0.3">
      <c r="C92" s="51"/>
      <c r="D92" s="8"/>
      <c r="E92" s="34"/>
      <c r="F92" s="41"/>
      <c r="G92" s="63"/>
    </row>
    <row r="93" spans="3:7" x14ac:dyDescent="0.3">
      <c r="C93" s="51"/>
      <c r="D93" s="8"/>
      <c r="E93" s="34"/>
      <c r="F93" s="41"/>
      <c r="G93" s="63"/>
    </row>
    <row r="94" spans="3:7" x14ac:dyDescent="0.3">
      <c r="C94" s="51"/>
      <c r="D94" s="8"/>
      <c r="E94" s="34"/>
      <c r="F94" s="41"/>
      <c r="G94" s="63"/>
    </row>
    <row r="95" spans="3:7" x14ac:dyDescent="0.3">
      <c r="C95" s="51"/>
      <c r="D95" s="8"/>
      <c r="E95" s="34"/>
      <c r="F95" s="41"/>
      <c r="G95" s="63"/>
    </row>
    <row r="96" spans="3:7" x14ac:dyDescent="0.3">
      <c r="C96" s="51"/>
      <c r="D96" s="8"/>
      <c r="E96" s="34"/>
      <c r="F96" s="41"/>
      <c r="G96" s="63"/>
    </row>
    <row r="97" spans="3:7" x14ac:dyDescent="0.3">
      <c r="C97" s="51"/>
      <c r="D97" s="8"/>
      <c r="E97" s="34"/>
      <c r="F97" s="41"/>
      <c r="G97" s="63"/>
    </row>
    <row r="98" spans="3:7" ht="15" thickBot="1" x14ac:dyDescent="0.35">
      <c r="C98" s="51"/>
      <c r="D98" s="8"/>
      <c r="E98" s="34"/>
      <c r="F98" s="41"/>
      <c r="G98" s="63"/>
    </row>
    <row r="99" spans="3:7" s="30" customFormat="1" ht="15.6" thickTop="1" thickBot="1" x14ac:dyDescent="0.35">
      <c r="C99" s="9"/>
      <c r="D99" s="33" t="s">
        <v>6</v>
      </c>
      <c r="E99" s="35"/>
      <c r="F99" s="37" t="s">
        <v>7</v>
      </c>
      <c r="G99" s="37">
        <f>SUM(G54:G98)</f>
        <v>0</v>
      </c>
    </row>
    <row r="100" spans="3:7" ht="15" thickTop="1" x14ac:dyDescent="0.3">
      <c r="C100" s="9"/>
      <c r="D100" s="50" t="s">
        <v>16</v>
      </c>
      <c r="E100" s="34"/>
      <c r="F100" s="41"/>
      <c r="G100" s="63"/>
    </row>
    <row r="101" spans="3:7" x14ac:dyDescent="0.3">
      <c r="C101" s="9"/>
      <c r="D101" s="31" t="s">
        <v>15</v>
      </c>
      <c r="E101" s="34"/>
      <c r="F101" s="41"/>
      <c r="G101" s="63"/>
    </row>
    <row r="102" spans="3:7" x14ac:dyDescent="0.3">
      <c r="C102" s="9"/>
      <c r="D102" s="31" t="s">
        <v>214</v>
      </c>
      <c r="E102" s="34"/>
      <c r="F102" s="41"/>
      <c r="G102" s="63"/>
    </row>
    <row r="103" spans="3:7" x14ac:dyDescent="0.3">
      <c r="C103" s="9"/>
      <c r="D103" s="32" t="s">
        <v>9</v>
      </c>
      <c r="E103" s="34"/>
      <c r="F103" s="41"/>
      <c r="G103" s="63"/>
    </row>
    <row r="104" spans="3:7" x14ac:dyDescent="0.3">
      <c r="C104" s="9"/>
      <c r="D104" s="32" t="s">
        <v>215</v>
      </c>
      <c r="E104" s="34"/>
      <c r="F104" s="41"/>
      <c r="G104" s="63"/>
    </row>
    <row r="105" spans="3:7" x14ac:dyDescent="0.3">
      <c r="C105" s="84" t="s">
        <v>21</v>
      </c>
      <c r="D105" s="85"/>
      <c r="E105" s="85"/>
      <c r="F105" s="85"/>
      <c r="G105" s="86"/>
    </row>
    <row r="106" spans="3:7" x14ac:dyDescent="0.3">
      <c r="C106" s="76" t="s">
        <v>208</v>
      </c>
      <c r="D106" s="76" t="s">
        <v>209</v>
      </c>
      <c r="E106" s="78" t="s">
        <v>2</v>
      </c>
      <c r="F106" s="80" t="s">
        <v>3</v>
      </c>
      <c r="G106" s="82" t="s">
        <v>4</v>
      </c>
    </row>
    <row r="107" spans="3:7" x14ac:dyDescent="0.3">
      <c r="C107" s="77"/>
      <c r="D107" s="77"/>
      <c r="E107" s="79"/>
      <c r="F107" s="81"/>
      <c r="G107" s="83"/>
    </row>
    <row r="108" spans="3:7" x14ac:dyDescent="0.3">
      <c r="C108" s="9"/>
      <c r="D108" s="31"/>
      <c r="E108" s="34"/>
      <c r="F108" s="41"/>
      <c r="G108" s="63"/>
    </row>
    <row r="109" spans="3:7" x14ac:dyDescent="0.3">
      <c r="C109" s="51"/>
      <c r="D109" s="14" t="s">
        <v>317</v>
      </c>
      <c r="E109" s="34"/>
      <c r="F109" s="41"/>
      <c r="G109" s="63"/>
    </row>
    <row r="110" spans="3:7" x14ac:dyDescent="0.3">
      <c r="C110" s="9"/>
      <c r="D110" s="31" t="s">
        <v>51</v>
      </c>
      <c r="E110" s="51"/>
      <c r="F110" s="36"/>
      <c r="G110" s="40"/>
    </row>
    <row r="111" spans="3:7" x14ac:dyDescent="0.3">
      <c r="C111" s="9"/>
      <c r="D111" s="31" t="s">
        <v>52</v>
      </c>
      <c r="E111" s="51"/>
      <c r="F111" s="36"/>
      <c r="G111" s="40"/>
    </row>
    <row r="112" spans="3:7" x14ac:dyDescent="0.3">
      <c r="C112" s="9"/>
      <c r="D112" s="8" t="s">
        <v>53</v>
      </c>
      <c r="E112" s="51"/>
      <c r="F112" s="36"/>
      <c r="G112" s="40"/>
    </row>
    <row r="113" spans="3:7" x14ac:dyDescent="0.3">
      <c r="C113" s="9"/>
      <c r="D113" s="8" t="s">
        <v>54</v>
      </c>
      <c r="E113" s="51"/>
      <c r="F113" s="36"/>
      <c r="G113" s="40"/>
    </row>
    <row r="114" spans="3:7" x14ac:dyDescent="0.3">
      <c r="C114" s="9"/>
      <c r="D114" s="8" t="s">
        <v>55</v>
      </c>
      <c r="E114" s="51"/>
      <c r="F114" s="36"/>
      <c r="G114" s="40"/>
    </row>
    <row r="115" spans="3:7" x14ac:dyDescent="0.3">
      <c r="C115" s="9"/>
      <c r="D115" s="8" t="s">
        <v>56</v>
      </c>
      <c r="E115" s="51"/>
      <c r="F115" s="36"/>
      <c r="G115" s="40"/>
    </row>
    <row r="116" spans="3:7" x14ac:dyDescent="0.3">
      <c r="C116" s="9"/>
      <c r="D116" s="31" t="s">
        <v>57</v>
      </c>
      <c r="E116" s="51"/>
      <c r="F116" s="36"/>
      <c r="G116" s="40"/>
    </row>
    <row r="117" spans="3:7" x14ac:dyDescent="0.3">
      <c r="C117" s="9"/>
      <c r="D117" s="8" t="s">
        <v>58</v>
      </c>
      <c r="E117" s="51"/>
      <c r="F117" s="36"/>
      <c r="G117" s="40"/>
    </row>
    <row r="118" spans="3:7" x14ac:dyDescent="0.3">
      <c r="C118" s="9"/>
      <c r="D118" s="8" t="s">
        <v>59</v>
      </c>
      <c r="E118" s="51"/>
      <c r="F118" s="36"/>
      <c r="G118" s="40"/>
    </row>
    <row r="119" spans="3:7" x14ac:dyDescent="0.3">
      <c r="C119" s="9"/>
      <c r="D119" s="8" t="s">
        <v>60</v>
      </c>
      <c r="E119" s="51"/>
      <c r="F119" s="36"/>
      <c r="G119" s="40"/>
    </row>
    <row r="120" spans="3:7" x14ac:dyDescent="0.3">
      <c r="C120" s="9"/>
      <c r="D120" s="8" t="s">
        <v>61</v>
      </c>
      <c r="E120" s="51"/>
      <c r="F120" s="36"/>
      <c r="G120" s="40"/>
    </row>
    <row r="121" spans="3:7" x14ac:dyDescent="0.3">
      <c r="C121" s="9"/>
      <c r="D121" s="8"/>
      <c r="E121" s="51"/>
      <c r="F121" s="36"/>
      <c r="G121" s="40"/>
    </row>
    <row r="122" spans="3:7" x14ac:dyDescent="0.3">
      <c r="C122" s="27"/>
      <c r="D122" s="31" t="s">
        <v>63</v>
      </c>
      <c r="E122" s="51"/>
      <c r="F122" s="36"/>
      <c r="G122" s="40"/>
    </row>
    <row r="123" spans="3:7" x14ac:dyDescent="0.3">
      <c r="C123" s="9"/>
      <c r="D123" s="31" t="s">
        <v>64</v>
      </c>
      <c r="E123" s="51"/>
      <c r="F123" s="36"/>
      <c r="G123" s="40"/>
    </row>
    <row r="124" spans="3:7" x14ac:dyDescent="0.3">
      <c r="C124" s="51">
        <v>1</v>
      </c>
      <c r="D124" s="8" t="s">
        <v>219</v>
      </c>
      <c r="E124" s="51">
        <v>85</v>
      </c>
      <c r="F124" s="36"/>
      <c r="G124" s="40">
        <f>F124*E124</f>
        <v>0</v>
      </c>
    </row>
    <row r="125" spans="3:7" x14ac:dyDescent="0.3">
      <c r="C125" s="51">
        <v>2</v>
      </c>
      <c r="D125" s="8" t="s">
        <v>66</v>
      </c>
      <c r="E125" s="51">
        <v>15</v>
      </c>
      <c r="F125" s="36"/>
      <c r="G125" s="40">
        <f>F125*E125</f>
        <v>0</v>
      </c>
    </row>
    <row r="126" spans="3:7" x14ac:dyDescent="0.3">
      <c r="C126" s="51"/>
      <c r="D126" s="8"/>
      <c r="E126" s="51"/>
      <c r="F126" s="36"/>
      <c r="G126" s="40"/>
    </row>
    <row r="127" spans="3:7" x14ac:dyDescent="0.3">
      <c r="C127" s="27"/>
      <c r="D127" s="31" t="s">
        <v>72</v>
      </c>
      <c r="E127" s="51"/>
      <c r="F127" s="36"/>
      <c r="G127" s="40"/>
    </row>
    <row r="128" spans="3:7" x14ac:dyDescent="0.3">
      <c r="C128" s="51"/>
      <c r="D128" s="31" t="s">
        <v>73</v>
      </c>
      <c r="E128" s="51"/>
      <c r="F128" s="36"/>
      <c r="G128" s="40"/>
    </row>
    <row r="129" spans="3:7" x14ac:dyDescent="0.3">
      <c r="C129" s="51"/>
      <c r="D129" s="31" t="s">
        <v>74</v>
      </c>
      <c r="E129" s="51"/>
      <c r="F129" s="36"/>
      <c r="G129" s="40"/>
    </row>
    <row r="130" spans="3:7" x14ac:dyDescent="0.3">
      <c r="C130" s="51"/>
      <c r="D130" s="31" t="s">
        <v>75</v>
      </c>
      <c r="E130" s="51"/>
      <c r="F130" s="36"/>
      <c r="G130" s="40"/>
    </row>
    <row r="131" spans="3:7" x14ac:dyDescent="0.3">
      <c r="C131" s="51">
        <v>3</v>
      </c>
      <c r="D131" s="8" t="s">
        <v>76</v>
      </c>
      <c r="E131" s="51">
        <v>100</v>
      </c>
      <c r="F131" s="36"/>
      <c r="G131" s="40">
        <f>F131*E131</f>
        <v>0</v>
      </c>
    </row>
    <row r="132" spans="3:7" x14ac:dyDescent="0.3">
      <c r="C132" s="51"/>
      <c r="D132" s="8"/>
      <c r="E132" s="51"/>
      <c r="F132" s="36"/>
      <c r="G132" s="40"/>
    </row>
    <row r="133" spans="3:7" x14ac:dyDescent="0.3">
      <c r="C133" s="27"/>
      <c r="D133" s="31" t="s">
        <v>77</v>
      </c>
      <c r="E133" s="51"/>
      <c r="F133" s="36"/>
      <c r="G133" s="40"/>
    </row>
    <row r="134" spans="3:7" x14ac:dyDescent="0.3">
      <c r="C134" s="9"/>
      <c r="D134" s="31" t="s">
        <v>78</v>
      </c>
      <c r="E134" s="51"/>
      <c r="F134" s="36"/>
      <c r="G134" s="40"/>
    </row>
    <row r="135" spans="3:7" x14ac:dyDescent="0.3">
      <c r="C135" s="51"/>
      <c r="D135" s="31" t="s">
        <v>251</v>
      </c>
      <c r="E135" s="51"/>
      <c r="F135" s="36"/>
      <c r="G135" s="40"/>
    </row>
    <row r="136" spans="3:7" x14ac:dyDescent="0.3">
      <c r="C136" s="51"/>
      <c r="D136" s="31" t="s">
        <v>79</v>
      </c>
      <c r="E136" s="51"/>
      <c r="F136" s="36"/>
      <c r="G136" s="40"/>
    </row>
    <row r="137" spans="3:7" x14ac:dyDescent="0.3">
      <c r="C137" s="51">
        <v>4</v>
      </c>
      <c r="D137" s="8" t="s">
        <v>220</v>
      </c>
      <c r="E137" s="27">
        <v>8.5</v>
      </c>
      <c r="F137" s="36"/>
      <c r="G137" s="40">
        <f>F137*E137</f>
        <v>0</v>
      </c>
    </row>
    <row r="138" spans="3:7" x14ac:dyDescent="0.3">
      <c r="C138" s="51">
        <v>5</v>
      </c>
      <c r="D138" s="8" t="s">
        <v>81</v>
      </c>
      <c r="E138" s="27">
        <v>8.5</v>
      </c>
      <c r="F138" s="36"/>
      <c r="G138" s="40">
        <f>F138*E138</f>
        <v>0</v>
      </c>
    </row>
    <row r="139" spans="3:7" x14ac:dyDescent="0.3">
      <c r="C139" s="51"/>
      <c r="D139" s="8"/>
      <c r="E139" s="51"/>
      <c r="F139" s="36"/>
      <c r="G139" s="40"/>
    </row>
    <row r="140" spans="3:7" x14ac:dyDescent="0.3">
      <c r="C140" s="51"/>
      <c r="D140" s="31" t="s">
        <v>82</v>
      </c>
      <c r="E140" s="51"/>
      <c r="F140" s="36"/>
      <c r="G140" s="40"/>
    </row>
    <row r="141" spans="3:7" x14ac:dyDescent="0.3">
      <c r="C141" s="51"/>
      <c r="D141" s="31" t="s">
        <v>83</v>
      </c>
      <c r="E141" s="34"/>
      <c r="F141" s="41"/>
      <c r="G141" s="63"/>
    </row>
    <row r="142" spans="3:7" x14ac:dyDescent="0.3">
      <c r="C142" s="51"/>
      <c r="D142" s="31" t="s">
        <v>84</v>
      </c>
      <c r="E142" s="34"/>
      <c r="F142" s="41"/>
      <c r="G142" s="63"/>
    </row>
    <row r="143" spans="3:7" x14ac:dyDescent="0.3">
      <c r="C143" s="51">
        <v>6</v>
      </c>
      <c r="D143" s="8" t="s">
        <v>221</v>
      </c>
      <c r="E143" s="7">
        <v>24</v>
      </c>
      <c r="F143" s="36"/>
      <c r="G143" s="40">
        <f>F143*E143</f>
        <v>0</v>
      </c>
    </row>
    <row r="144" spans="3:7" x14ac:dyDescent="0.3">
      <c r="C144" s="51"/>
      <c r="D144" s="8"/>
      <c r="E144" s="7"/>
      <c r="F144" s="36"/>
      <c r="G144" s="40"/>
    </row>
    <row r="145" spans="3:8" x14ac:dyDescent="0.3">
      <c r="C145" s="51"/>
      <c r="D145" s="31" t="s">
        <v>85</v>
      </c>
      <c r="E145" s="34"/>
      <c r="F145" s="41"/>
      <c r="G145" s="63"/>
    </row>
    <row r="146" spans="3:8" x14ac:dyDescent="0.3">
      <c r="C146" s="51">
        <v>7</v>
      </c>
      <c r="D146" s="8" t="s">
        <v>86</v>
      </c>
      <c r="E146" s="34"/>
      <c r="F146" s="41"/>
      <c r="G146" s="63"/>
    </row>
    <row r="147" spans="3:8" x14ac:dyDescent="0.3">
      <c r="C147" s="51"/>
      <c r="D147" s="8" t="s">
        <v>222</v>
      </c>
      <c r="E147" s="51">
        <v>1</v>
      </c>
      <c r="F147" s="36"/>
      <c r="G147" s="40">
        <f>F147*E147</f>
        <v>0</v>
      </c>
    </row>
    <row r="148" spans="3:8" x14ac:dyDescent="0.3">
      <c r="C148" s="51"/>
      <c r="D148" s="8"/>
      <c r="E148" s="7"/>
      <c r="F148" s="36"/>
      <c r="G148" s="40"/>
    </row>
    <row r="149" spans="3:8" x14ac:dyDescent="0.3">
      <c r="C149" s="27"/>
      <c r="D149" s="31" t="s">
        <v>87</v>
      </c>
      <c r="E149" s="51"/>
      <c r="F149" s="36"/>
      <c r="G149" s="40"/>
    </row>
    <row r="150" spans="3:8" x14ac:dyDescent="0.3">
      <c r="C150" s="51">
        <v>8</v>
      </c>
      <c r="D150" s="8" t="s">
        <v>259</v>
      </c>
      <c r="E150" s="51"/>
      <c r="F150" s="36"/>
      <c r="G150" s="40"/>
    </row>
    <row r="151" spans="3:8" x14ac:dyDescent="0.3">
      <c r="C151" s="51"/>
      <c r="D151" s="8" t="s">
        <v>260</v>
      </c>
      <c r="E151" s="34"/>
      <c r="F151" s="41"/>
      <c r="G151" s="63"/>
    </row>
    <row r="152" spans="3:8" x14ac:dyDescent="0.3">
      <c r="C152" s="9"/>
      <c r="D152" s="8" t="s">
        <v>261</v>
      </c>
      <c r="E152" s="34"/>
      <c r="F152" s="41"/>
      <c r="G152" s="63"/>
    </row>
    <row r="153" spans="3:8" x14ac:dyDescent="0.3">
      <c r="C153" s="9"/>
      <c r="D153" s="8" t="s">
        <v>262</v>
      </c>
      <c r="E153" s="51">
        <v>100</v>
      </c>
      <c r="F153" s="41"/>
      <c r="G153" s="40">
        <f>F153*E153</f>
        <v>0</v>
      </c>
    </row>
    <row r="154" spans="3:8" x14ac:dyDescent="0.3">
      <c r="C154" s="9"/>
      <c r="D154" s="8"/>
      <c r="E154" s="51"/>
      <c r="F154" s="41"/>
      <c r="G154" s="40"/>
    </row>
    <row r="155" spans="3:8" x14ac:dyDescent="0.3">
      <c r="C155" s="27"/>
      <c r="D155" s="31" t="s">
        <v>89</v>
      </c>
      <c r="E155" s="34"/>
      <c r="F155" s="36"/>
      <c r="G155" s="40"/>
      <c r="H155" s="30"/>
    </row>
    <row r="156" spans="3:8" x14ac:dyDescent="0.3">
      <c r="C156" s="51">
        <v>9</v>
      </c>
      <c r="D156" s="50" t="s">
        <v>90</v>
      </c>
      <c r="E156" s="51">
        <v>4</v>
      </c>
      <c r="F156" s="41"/>
      <c r="G156" s="40">
        <f>F156*E156</f>
        <v>0</v>
      </c>
    </row>
    <row r="157" spans="3:8" s="30" customFormat="1" x14ac:dyDescent="0.3">
      <c r="C157" s="51"/>
      <c r="D157" s="50"/>
      <c r="E157" s="51"/>
      <c r="F157" s="41"/>
      <c r="G157" s="40"/>
      <c r="H157"/>
    </row>
    <row r="158" spans="3:8" x14ac:dyDescent="0.3">
      <c r="C158" s="51">
        <v>10</v>
      </c>
      <c r="D158" s="50" t="s">
        <v>91</v>
      </c>
      <c r="E158" s="34"/>
      <c r="F158" s="36"/>
      <c r="G158" s="40"/>
    </row>
    <row r="159" spans="3:8" ht="15" thickBot="1" x14ac:dyDescent="0.35">
      <c r="C159" s="51"/>
      <c r="D159" s="50" t="s">
        <v>92</v>
      </c>
      <c r="E159" s="51">
        <v>2</v>
      </c>
      <c r="F159" s="41"/>
      <c r="G159" s="40">
        <f>F159*E159</f>
        <v>0</v>
      </c>
    </row>
    <row r="160" spans="3:8" ht="15.6" thickTop="1" thickBot="1" x14ac:dyDescent="0.35">
      <c r="C160" s="9"/>
      <c r="D160" s="33" t="s">
        <v>11</v>
      </c>
      <c r="E160" s="35"/>
      <c r="F160" s="37" t="s">
        <v>7</v>
      </c>
      <c r="G160" s="37">
        <f>SUM(G124:G159)</f>
        <v>0</v>
      </c>
    </row>
    <row r="161" spans="3:7" ht="15" thickTop="1" x14ac:dyDescent="0.3">
      <c r="C161" s="9"/>
      <c r="D161" s="50" t="s">
        <v>16</v>
      </c>
      <c r="E161" s="34"/>
      <c r="F161" s="41"/>
      <c r="G161" s="63"/>
    </row>
    <row r="162" spans="3:7" x14ac:dyDescent="0.3">
      <c r="C162" s="9"/>
      <c r="D162" s="50" t="s">
        <v>36</v>
      </c>
      <c r="E162" s="34"/>
      <c r="F162" s="41"/>
      <c r="G162" s="63"/>
    </row>
    <row r="163" spans="3:7" x14ac:dyDescent="0.3">
      <c r="C163" s="9"/>
      <c r="D163" s="15" t="str">
        <f>D109</f>
        <v>ELEPHANT ENCLOSURE - EARTHWORKS</v>
      </c>
      <c r="E163" s="34"/>
      <c r="F163" s="41"/>
      <c r="G163" s="63"/>
    </row>
    <row r="164" spans="3:7" x14ac:dyDescent="0.3">
      <c r="C164" s="9"/>
      <c r="D164" s="32" t="s">
        <v>9</v>
      </c>
      <c r="E164" s="34"/>
      <c r="F164" s="41"/>
      <c r="G164" s="63"/>
    </row>
    <row r="165" spans="3:7" x14ac:dyDescent="0.3">
      <c r="C165" s="9"/>
      <c r="D165" s="32" t="s">
        <v>10</v>
      </c>
      <c r="E165" s="34"/>
      <c r="F165" s="41"/>
      <c r="G165" s="63"/>
    </row>
    <row r="166" spans="3:7" x14ac:dyDescent="0.3">
      <c r="C166" s="84" t="s">
        <v>27</v>
      </c>
      <c r="D166" s="85"/>
      <c r="E166" s="85"/>
      <c r="F166" s="85"/>
      <c r="G166" s="86"/>
    </row>
    <row r="167" spans="3:7" x14ac:dyDescent="0.3">
      <c r="C167" s="76" t="s">
        <v>208</v>
      </c>
      <c r="D167" s="76" t="s">
        <v>209</v>
      </c>
      <c r="E167" s="78" t="s">
        <v>2</v>
      </c>
      <c r="F167" s="80" t="s">
        <v>3</v>
      </c>
      <c r="G167" s="82" t="s">
        <v>4</v>
      </c>
    </row>
    <row r="168" spans="3:7" x14ac:dyDescent="0.3">
      <c r="C168" s="77"/>
      <c r="D168" s="77"/>
      <c r="E168" s="79"/>
      <c r="F168" s="81"/>
      <c r="G168" s="83"/>
    </row>
    <row r="169" spans="3:7" ht="15" thickBot="1" x14ac:dyDescent="0.35">
      <c r="C169" s="9"/>
      <c r="D169" s="31"/>
      <c r="E169" s="34"/>
      <c r="F169" s="41"/>
      <c r="G169" s="63"/>
    </row>
    <row r="170" spans="3:7" ht="15.6" thickTop="1" thickBot="1" x14ac:dyDescent="0.35">
      <c r="C170" s="9"/>
      <c r="D170" s="33" t="s">
        <v>12</v>
      </c>
      <c r="E170" s="35"/>
      <c r="F170" s="37" t="s">
        <v>7</v>
      </c>
      <c r="G170" s="37">
        <f>G160</f>
        <v>0</v>
      </c>
    </row>
    <row r="171" spans="3:7" ht="15" thickTop="1" x14ac:dyDescent="0.3">
      <c r="C171" s="9"/>
      <c r="D171" s="31"/>
      <c r="E171" s="34"/>
      <c r="F171" s="41"/>
      <c r="G171" s="63"/>
    </row>
    <row r="172" spans="3:7" x14ac:dyDescent="0.3">
      <c r="C172" s="27"/>
      <c r="D172" s="31" t="s">
        <v>89</v>
      </c>
      <c r="E172" s="34"/>
      <c r="F172" s="36"/>
      <c r="G172" s="40"/>
    </row>
    <row r="173" spans="3:7" x14ac:dyDescent="0.3">
      <c r="C173" s="51">
        <v>11</v>
      </c>
      <c r="D173" s="50" t="s">
        <v>90</v>
      </c>
      <c r="E173" s="51">
        <v>4</v>
      </c>
      <c r="F173" s="41"/>
      <c r="G173" s="40">
        <f>F173*E173</f>
        <v>0</v>
      </c>
    </row>
    <row r="174" spans="3:7" x14ac:dyDescent="0.3">
      <c r="C174" s="51"/>
      <c r="D174" s="50"/>
      <c r="E174" s="51"/>
      <c r="F174" s="41"/>
      <c r="G174" s="40"/>
    </row>
    <row r="175" spans="3:7" x14ac:dyDescent="0.3">
      <c r="C175" s="51">
        <v>12</v>
      </c>
      <c r="D175" s="50" t="s">
        <v>91</v>
      </c>
      <c r="E175" s="34"/>
      <c r="F175" s="36"/>
      <c r="G175" s="40"/>
    </row>
    <row r="176" spans="3:7" x14ac:dyDescent="0.3">
      <c r="C176" s="51"/>
      <c r="D176" s="50" t="s">
        <v>92</v>
      </c>
      <c r="E176" s="51">
        <v>2</v>
      </c>
      <c r="F176" s="41"/>
      <c r="G176" s="40">
        <f>F176*E176</f>
        <v>0</v>
      </c>
    </row>
    <row r="177" spans="3:8" x14ac:dyDescent="0.3">
      <c r="C177" s="51"/>
      <c r="D177" s="50"/>
      <c r="E177" s="51"/>
      <c r="F177" s="41"/>
      <c r="G177" s="40"/>
    </row>
    <row r="178" spans="3:8" x14ac:dyDescent="0.3">
      <c r="C178" s="27"/>
      <c r="D178" s="31" t="s">
        <v>93</v>
      </c>
      <c r="E178" s="34"/>
      <c r="F178" s="36"/>
      <c r="G178" s="40"/>
      <c r="H178" s="30"/>
    </row>
    <row r="179" spans="3:8" x14ac:dyDescent="0.3">
      <c r="C179" s="51">
        <v>13</v>
      </c>
      <c r="D179" s="50" t="s">
        <v>223</v>
      </c>
      <c r="E179" s="34"/>
      <c r="F179" s="41"/>
      <c r="G179" s="40"/>
    </row>
    <row r="180" spans="3:8" s="30" customFormat="1" x14ac:dyDescent="0.3">
      <c r="C180" s="9"/>
      <c r="D180" s="50" t="s">
        <v>224</v>
      </c>
      <c r="E180" s="34"/>
      <c r="F180" s="36"/>
      <c r="G180" s="40"/>
      <c r="H180"/>
    </row>
    <row r="181" spans="3:8" x14ac:dyDescent="0.3">
      <c r="C181" s="9"/>
      <c r="D181" s="50" t="s">
        <v>94</v>
      </c>
      <c r="E181" s="51">
        <v>155</v>
      </c>
      <c r="F181" s="41"/>
      <c r="G181" s="40">
        <f>F181*E181</f>
        <v>0</v>
      </c>
    </row>
    <row r="182" spans="3:8" x14ac:dyDescent="0.3">
      <c r="C182" s="9"/>
      <c r="D182" s="50"/>
      <c r="E182" s="51"/>
      <c r="F182" s="41"/>
      <c r="G182" s="40"/>
    </row>
    <row r="183" spans="3:8" x14ac:dyDescent="0.3">
      <c r="C183" s="51">
        <v>14</v>
      </c>
      <c r="D183" s="50" t="s">
        <v>95</v>
      </c>
      <c r="E183" s="51">
        <v>230</v>
      </c>
      <c r="F183" s="41"/>
      <c r="G183" s="40">
        <f>F183*E183</f>
        <v>0</v>
      </c>
    </row>
    <row r="184" spans="3:8" x14ac:dyDescent="0.3">
      <c r="C184" s="51"/>
      <c r="D184" s="50"/>
      <c r="E184" s="34"/>
      <c r="F184" s="41"/>
      <c r="G184" s="40"/>
    </row>
    <row r="185" spans="3:8" x14ac:dyDescent="0.3">
      <c r="C185" s="9"/>
      <c r="D185" s="50"/>
      <c r="E185" s="34"/>
      <c r="F185" s="36"/>
      <c r="G185" s="40"/>
    </row>
    <row r="186" spans="3:8" x14ac:dyDescent="0.3">
      <c r="C186" s="9"/>
      <c r="D186" s="50"/>
      <c r="E186" s="51"/>
      <c r="F186" s="41"/>
      <c r="G186" s="40"/>
    </row>
    <row r="187" spans="3:8" x14ac:dyDescent="0.3">
      <c r="C187" s="9"/>
      <c r="D187" s="50"/>
      <c r="E187" s="51"/>
      <c r="F187" s="41"/>
      <c r="G187" s="40"/>
    </row>
    <row r="188" spans="3:8" x14ac:dyDescent="0.3">
      <c r="C188" s="51"/>
      <c r="D188" s="50"/>
      <c r="E188" s="51"/>
      <c r="F188" s="41"/>
      <c r="G188" s="40"/>
    </row>
    <row r="189" spans="3:8" x14ac:dyDescent="0.3">
      <c r="C189" s="51"/>
      <c r="D189" s="50"/>
      <c r="E189" s="51"/>
      <c r="F189" s="41"/>
      <c r="G189" s="40"/>
    </row>
    <row r="190" spans="3:8" x14ac:dyDescent="0.3">
      <c r="C190" s="9"/>
      <c r="D190" s="32"/>
      <c r="E190" s="34"/>
      <c r="F190" s="41"/>
      <c r="G190" s="63"/>
    </row>
    <row r="191" spans="3:8" x14ac:dyDescent="0.3">
      <c r="C191" s="9"/>
      <c r="D191" s="31"/>
      <c r="E191" s="34"/>
      <c r="F191" s="41"/>
      <c r="G191" s="63"/>
    </row>
    <row r="192" spans="3:8" x14ac:dyDescent="0.3">
      <c r="C192" s="9"/>
      <c r="D192" s="31"/>
      <c r="E192" s="34"/>
      <c r="F192" s="41"/>
      <c r="G192" s="63"/>
    </row>
    <row r="193" spans="3:7" x14ac:dyDescent="0.3">
      <c r="C193" s="9"/>
      <c r="D193" s="31"/>
      <c r="E193" s="34"/>
      <c r="F193" s="41"/>
      <c r="G193" s="63"/>
    </row>
    <row r="194" spans="3:7" x14ac:dyDescent="0.3">
      <c r="C194" s="9"/>
      <c r="D194" s="31"/>
      <c r="E194" s="34"/>
      <c r="F194" s="41"/>
      <c r="G194" s="63"/>
    </row>
    <row r="195" spans="3:7" x14ac:dyDescent="0.3">
      <c r="C195" s="9"/>
      <c r="D195" s="31"/>
      <c r="E195" s="34"/>
      <c r="F195" s="41"/>
      <c r="G195" s="63"/>
    </row>
    <row r="196" spans="3:7" x14ac:dyDescent="0.3">
      <c r="C196" s="9"/>
      <c r="D196" s="31"/>
      <c r="E196" s="34"/>
      <c r="F196" s="41"/>
      <c r="G196" s="63"/>
    </row>
    <row r="197" spans="3:7" x14ac:dyDescent="0.3">
      <c r="C197" s="9"/>
      <c r="D197" s="31"/>
      <c r="E197" s="34"/>
      <c r="F197" s="41"/>
      <c r="G197" s="63"/>
    </row>
    <row r="198" spans="3:7" x14ac:dyDescent="0.3">
      <c r="C198" s="9"/>
      <c r="D198" s="31"/>
      <c r="E198" s="34"/>
      <c r="F198" s="41"/>
      <c r="G198" s="63"/>
    </row>
    <row r="199" spans="3:7" x14ac:dyDescent="0.3">
      <c r="C199" s="9"/>
      <c r="D199" s="31"/>
      <c r="E199" s="34"/>
      <c r="F199" s="41"/>
      <c r="G199" s="63"/>
    </row>
    <row r="200" spans="3:7" x14ac:dyDescent="0.3">
      <c r="C200" s="9"/>
      <c r="D200" s="31"/>
      <c r="E200" s="34"/>
      <c r="F200" s="41"/>
      <c r="G200" s="63"/>
    </row>
    <row r="201" spans="3:7" x14ac:dyDescent="0.3">
      <c r="C201" s="9"/>
      <c r="D201" s="31"/>
      <c r="E201" s="34"/>
      <c r="F201" s="41"/>
      <c r="G201" s="63"/>
    </row>
    <row r="202" spans="3:7" x14ac:dyDescent="0.3">
      <c r="C202" s="9"/>
      <c r="D202" s="31"/>
      <c r="E202" s="34"/>
      <c r="F202" s="41"/>
      <c r="G202" s="63"/>
    </row>
    <row r="203" spans="3:7" x14ac:dyDescent="0.3">
      <c r="C203" s="9"/>
      <c r="D203" s="31"/>
      <c r="E203" s="34"/>
      <c r="F203" s="41"/>
      <c r="G203" s="63"/>
    </row>
    <row r="204" spans="3:7" x14ac:dyDescent="0.3">
      <c r="C204" s="9"/>
      <c r="D204" s="31"/>
      <c r="E204" s="34"/>
      <c r="F204" s="41"/>
      <c r="G204" s="63"/>
    </row>
    <row r="205" spans="3:7" x14ac:dyDescent="0.3">
      <c r="C205" s="9"/>
      <c r="D205" s="31"/>
      <c r="E205" s="34"/>
      <c r="F205" s="41"/>
      <c r="G205" s="63"/>
    </row>
    <row r="206" spans="3:7" x14ac:dyDescent="0.3">
      <c r="C206" s="9"/>
      <c r="D206" s="31"/>
      <c r="E206" s="34"/>
      <c r="F206" s="41"/>
      <c r="G206" s="63"/>
    </row>
    <row r="207" spans="3:7" x14ac:dyDescent="0.3">
      <c r="C207" s="9"/>
      <c r="D207" s="31"/>
      <c r="E207" s="34"/>
      <c r="F207" s="41"/>
      <c r="G207" s="63"/>
    </row>
    <row r="208" spans="3:7" x14ac:dyDescent="0.3">
      <c r="C208" s="9"/>
      <c r="D208" s="31"/>
      <c r="E208" s="34"/>
      <c r="F208" s="41"/>
      <c r="G208" s="63"/>
    </row>
    <row r="209" spans="3:7" x14ac:dyDescent="0.3">
      <c r="C209" s="9"/>
      <c r="D209" s="31"/>
      <c r="E209" s="34"/>
      <c r="F209" s="41"/>
      <c r="G209" s="63"/>
    </row>
    <row r="210" spans="3:7" x14ac:dyDescent="0.3">
      <c r="C210" s="9"/>
      <c r="D210" s="31"/>
      <c r="E210" s="34"/>
      <c r="F210" s="41"/>
      <c r="G210" s="63"/>
    </row>
    <row r="211" spans="3:7" x14ac:dyDescent="0.3">
      <c r="C211" s="9"/>
      <c r="D211" s="31"/>
      <c r="E211" s="34"/>
      <c r="F211" s="41"/>
      <c r="G211" s="63"/>
    </row>
    <row r="212" spans="3:7" x14ac:dyDescent="0.3">
      <c r="C212" s="9"/>
      <c r="D212" s="31"/>
      <c r="E212" s="34"/>
      <c r="F212" s="41"/>
      <c r="G212" s="63"/>
    </row>
    <row r="213" spans="3:7" x14ac:dyDescent="0.3">
      <c r="C213" s="9"/>
      <c r="D213" s="31"/>
      <c r="E213" s="34"/>
      <c r="F213" s="41"/>
      <c r="G213" s="63"/>
    </row>
    <row r="214" spans="3:7" x14ac:dyDescent="0.3">
      <c r="C214" s="9"/>
      <c r="D214" s="31"/>
      <c r="E214" s="34"/>
      <c r="F214" s="41"/>
      <c r="G214" s="63"/>
    </row>
    <row r="215" spans="3:7" x14ac:dyDescent="0.3">
      <c r="C215" s="9"/>
      <c r="D215" s="31"/>
      <c r="E215" s="34"/>
      <c r="F215" s="41"/>
      <c r="G215" s="63"/>
    </row>
    <row r="216" spans="3:7" x14ac:dyDescent="0.3">
      <c r="C216" s="9"/>
      <c r="D216" s="31"/>
      <c r="E216" s="34"/>
      <c r="F216" s="41"/>
      <c r="G216" s="63"/>
    </row>
    <row r="217" spans="3:7" x14ac:dyDescent="0.3">
      <c r="C217" s="9"/>
      <c r="D217" s="31"/>
      <c r="E217" s="34"/>
      <c r="F217" s="41"/>
      <c r="G217" s="63"/>
    </row>
    <row r="218" spans="3:7" x14ac:dyDescent="0.3">
      <c r="C218" s="9"/>
      <c r="D218" s="50"/>
      <c r="E218" s="34"/>
      <c r="F218" s="41"/>
      <c r="G218" s="63"/>
    </row>
    <row r="219" spans="3:7" x14ac:dyDescent="0.3">
      <c r="C219" s="51"/>
      <c r="D219" s="50"/>
      <c r="E219" s="51"/>
      <c r="F219" s="36"/>
      <c r="G219" s="40"/>
    </row>
    <row r="220" spans="3:7" ht="15" thickBot="1" x14ac:dyDescent="0.35">
      <c r="C220" s="9"/>
      <c r="D220" s="4"/>
      <c r="E220" s="34"/>
      <c r="F220" s="41"/>
      <c r="G220" s="63"/>
    </row>
    <row r="221" spans="3:7" ht="15.6" thickTop="1" thickBot="1" x14ac:dyDescent="0.35">
      <c r="C221" s="9"/>
      <c r="D221" s="33" t="s">
        <v>6</v>
      </c>
      <c r="E221" s="35"/>
      <c r="F221" s="37" t="s">
        <v>7</v>
      </c>
      <c r="G221" s="37">
        <f>SUM(G170:G220)</f>
        <v>0</v>
      </c>
    </row>
    <row r="222" spans="3:7" ht="15" thickTop="1" x14ac:dyDescent="0.3">
      <c r="C222" s="9"/>
      <c r="D222" s="50" t="s">
        <v>16</v>
      </c>
      <c r="E222" s="34"/>
      <c r="F222" s="41"/>
      <c r="G222" s="63"/>
    </row>
    <row r="223" spans="3:7" x14ac:dyDescent="0.3">
      <c r="C223" s="9"/>
      <c r="D223" s="50" t="s">
        <v>36</v>
      </c>
      <c r="E223" s="34"/>
      <c r="F223" s="41"/>
      <c r="G223" s="63"/>
    </row>
    <row r="224" spans="3:7" x14ac:dyDescent="0.3">
      <c r="C224" s="9"/>
      <c r="D224" s="15" t="str">
        <f>D163</f>
        <v>ELEPHANT ENCLOSURE - EARTHWORKS</v>
      </c>
      <c r="E224" s="34"/>
      <c r="F224" s="41"/>
      <c r="G224" s="63"/>
    </row>
    <row r="225" spans="3:9" x14ac:dyDescent="0.3">
      <c r="C225" s="9"/>
      <c r="D225" s="32" t="s">
        <v>9</v>
      </c>
      <c r="E225" s="34"/>
      <c r="F225" s="41"/>
      <c r="G225" s="63"/>
    </row>
    <row r="226" spans="3:9" x14ac:dyDescent="0.3">
      <c r="C226" s="9"/>
      <c r="D226" s="32" t="s">
        <v>10</v>
      </c>
      <c r="E226" s="34"/>
      <c r="F226" s="41"/>
      <c r="G226" s="63"/>
    </row>
    <row r="227" spans="3:9" x14ac:dyDescent="0.3">
      <c r="C227" s="84" t="s">
        <v>32</v>
      </c>
      <c r="D227" s="85"/>
      <c r="E227" s="85"/>
      <c r="F227" s="85"/>
      <c r="G227" s="86"/>
    </row>
    <row r="228" spans="3:9" x14ac:dyDescent="0.3">
      <c r="C228" s="76" t="s">
        <v>208</v>
      </c>
      <c r="D228" s="76" t="s">
        <v>209</v>
      </c>
      <c r="E228" s="78" t="s">
        <v>2</v>
      </c>
      <c r="F228" s="80" t="s">
        <v>3</v>
      </c>
      <c r="G228" s="82" t="s">
        <v>4</v>
      </c>
    </row>
    <row r="229" spans="3:9" x14ac:dyDescent="0.3">
      <c r="C229" s="77"/>
      <c r="D229" s="77"/>
      <c r="E229" s="79"/>
      <c r="F229" s="81"/>
      <c r="G229" s="83"/>
    </row>
    <row r="230" spans="3:9" x14ac:dyDescent="0.3">
      <c r="C230" s="9"/>
      <c r="D230" s="31"/>
      <c r="E230" s="34"/>
      <c r="F230" s="41"/>
      <c r="G230" s="63"/>
    </row>
    <row r="231" spans="3:9" x14ac:dyDescent="0.3">
      <c r="C231" s="51"/>
      <c r="D231" s="14" t="s">
        <v>318</v>
      </c>
      <c r="E231" s="51"/>
      <c r="F231" s="36"/>
      <c r="G231" s="40"/>
    </row>
    <row r="232" spans="3:9" x14ac:dyDescent="0.3">
      <c r="C232" s="9"/>
      <c r="D232" s="31" t="s">
        <v>319</v>
      </c>
      <c r="E232" s="34"/>
      <c r="F232" s="42"/>
      <c r="G232" s="40"/>
      <c r="H232" s="28"/>
      <c r="I232" s="1"/>
    </row>
    <row r="233" spans="3:9" x14ac:dyDescent="0.3">
      <c r="C233" s="9"/>
      <c r="D233" s="31" t="s">
        <v>51</v>
      </c>
      <c r="E233" s="34"/>
      <c r="F233" s="41"/>
      <c r="G233" s="63"/>
    </row>
    <row r="234" spans="3:9" x14ac:dyDescent="0.3">
      <c r="C234" s="9"/>
      <c r="D234" s="50" t="s">
        <v>99</v>
      </c>
      <c r="E234" s="34"/>
      <c r="F234" s="41"/>
      <c r="G234" s="63"/>
    </row>
    <row r="235" spans="3:9" x14ac:dyDescent="0.3">
      <c r="C235" s="9"/>
      <c r="D235" s="50" t="s">
        <v>100</v>
      </c>
      <c r="E235" s="34"/>
      <c r="F235" s="41"/>
      <c r="G235" s="63"/>
    </row>
    <row r="236" spans="3:9" x14ac:dyDescent="0.3">
      <c r="C236" s="51"/>
      <c r="D236" s="50" t="s">
        <v>101</v>
      </c>
      <c r="E236" s="51"/>
      <c r="F236" s="36"/>
      <c r="G236" s="40"/>
    </row>
    <row r="237" spans="3:9" x14ac:dyDescent="0.3">
      <c r="C237" s="9"/>
      <c r="D237" s="50" t="s">
        <v>102</v>
      </c>
      <c r="E237" s="34"/>
      <c r="F237" s="41"/>
      <c r="G237" s="63"/>
    </row>
    <row r="238" spans="3:9" x14ac:dyDescent="0.3">
      <c r="C238" s="51"/>
      <c r="D238" s="50" t="s">
        <v>365</v>
      </c>
      <c r="E238" s="34"/>
      <c r="F238" s="41"/>
      <c r="G238" s="63"/>
      <c r="H238" s="30"/>
    </row>
    <row r="239" spans="3:9" s="30" customFormat="1" x14ac:dyDescent="0.3">
      <c r="C239" s="9"/>
      <c r="D239" s="50" t="s">
        <v>366</v>
      </c>
      <c r="E239" s="51"/>
      <c r="F239" s="36"/>
      <c r="G239" s="40"/>
      <c r="H239"/>
    </row>
    <row r="240" spans="3:9" x14ac:dyDescent="0.3">
      <c r="C240" s="9"/>
      <c r="D240" s="50" t="s">
        <v>367</v>
      </c>
      <c r="E240" s="34"/>
      <c r="F240" s="41"/>
      <c r="G240" s="63"/>
    </row>
    <row r="241" spans="3:8" x14ac:dyDescent="0.3">
      <c r="C241" s="51"/>
      <c r="D241" s="50" t="s">
        <v>103</v>
      </c>
      <c r="E241" s="34"/>
      <c r="F241" s="41"/>
      <c r="G241" s="63"/>
    </row>
    <row r="242" spans="3:8" x14ac:dyDescent="0.3">
      <c r="C242" s="9"/>
      <c r="D242" s="50" t="s">
        <v>104</v>
      </c>
      <c r="E242" s="34"/>
      <c r="F242" s="41"/>
      <c r="G242" s="63"/>
    </row>
    <row r="243" spans="3:8" x14ac:dyDescent="0.3">
      <c r="C243" s="9"/>
      <c r="D243" s="50" t="s">
        <v>357</v>
      </c>
      <c r="E243" s="34"/>
      <c r="F243" s="41"/>
      <c r="G243" s="63"/>
    </row>
    <row r="244" spans="3:8" x14ac:dyDescent="0.3">
      <c r="C244" s="9"/>
      <c r="D244" s="50" t="s">
        <v>358</v>
      </c>
      <c r="E244" s="34"/>
      <c r="F244" s="41"/>
      <c r="G244" s="63"/>
    </row>
    <row r="245" spans="3:8" x14ac:dyDescent="0.3">
      <c r="C245" s="9"/>
      <c r="D245" s="50" t="s">
        <v>359</v>
      </c>
      <c r="E245" s="51"/>
      <c r="F245" s="36"/>
      <c r="G245" s="40"/>
    </row>
    <row r="246" spans="3:8" x14ac:dyDescent="0.3">
      <c r="C246" s="9"/>
      <c r="D246" s="50" t="s">
        <v>360</v>
      </c>
      <c r="E246" s="34"/>
      <c r="F246" s="41"/>
      <c r="G246" s="63"/>
    </row>
    <row r="247" spans="3:8" x14ac:dyDescent="0.3">
      <c r="C247" s="9"/>
      <c r="D247" s="50" t="s">
        <v>361</v>
      </c>
      <c r="E247" s="34"/>
      <c r="F247" s="41"/>
      <c r="G247" s="63"/>
    </row>
    <row r="248" spans="3:8" x14ac:dyDescent="0.3">
      <c r="C248" s="9"/>
      <c r="D248" s="50" t="s">
        <v>362</v>
      </c>
      <c r="E248" s="34"/>
      <c r="F248" s="41"/>
      <c r="G248" s="63"/>
    </row>
    <row r="249" spans="3:8" x14ac:dyDescent="0.3">
      <c r="C249" s="9"/>
      <c r="D249" s="50" t="s">
        <v>364</v>
      </c>
      <c r="E249" s="34"/>
      <c r="F249" s="41"/>
      <c r="G249" s="63"/>
    </row>
    <row r="250" spans="3:8" x14ac:dyDescent="0.3">
      <c r="C250" s="51"/>
      <c r="D250" s="50" t="s">
        <v>363</v>
      </c>
      <c r="E250" s="34"/>
      <c r="F250" s="41"/>
      <c r="G250" s="63"/>
    </row>
    <row r="251" spans="3:8" x14ac:dyDescent="0.3">
      <c r="C251" s="9"/>
      <c r="D251" s="50"/>
      <c r="E251" s="34"/>
      <c r="F251" s="41"/>
      <c r="G251" s="63"/>
    </row>
    <row r="252" spans="3:8" x14ac:dyDescent="0.3">
      <c r="C252" s="27"/>
      <c r="D252" s="31" t="s">
        <v>105</v>
      </c>
      <c r="E252" s="34"/>
      <c r="F252" s="36"/>
      <c r="G252" s="40"/>
      <c r="H252" s="30"/>
    </row>
    <row r="253" spans="3:8" s="30" customFormat="1" x14ac:dyDescent="0.3">
      <c r="C253" s="9"/>
      <c r="D253" s="32" t="s">
        <v>336</v>
      </c>
      <c r="E253" s="34"/>
      <c r="F253" s="36"/>
      <c r="G253" s="40"/>
      <c r="H253"/>
    </row>
    <row r="254" spans="3:8" s="30" customFormat="1" x14ac:dyDescent="0.3">
      <c r="C254" s="51">
        <v>1</v>
      </c>
      <c r="D254" s="50" t="s">
        <v>334</v>
      </c>
      <c r="E254" s="34"/>
      <c r="F254" s="36"/>
      <c r="G254" s="40"/>
      <c r="H254"/>
    </row>
    <row r="255" spans="3:8" x14ac:dyDescent="0.3">
      <c r="C255" s="66"/>
      <c r="D255" s="50" t="s">
        <v>335</v>
      </c>
      <c r="E255" s="51">
        <v>180</v>
      </c>
      <c r="F255" s="36"/>
      <c r="G255" s="40">
        <f>F255*E255</f>
        <v>0</v>
      </c>
    </row>
    <row r="256" spans="3:8" x14ac:dyDescent="0.3">
      <c r="C256" s="66"/>
      <c r="D256" s="50"/>
      <c r="E256" s="51"/>
      <c r="F256" s="36"/>
      <c r="G256" s="40"/>
    </row>
    <row r="257" spans="3:7" x14ac:dyDescent="0.3">
      <c r="C257" s="67"/>
      <c r="D257" s="31" t="s">
        <v>107</v>
      </c>
      <c r="E257" s="34"/>
      <c r="F257" s="41"/>
      <c r="G257" s="63"/>
    </row>
    <row r="258" spans="3:7" x14ac:dyDescent="0.3">
      <c r="C258" s="9"/>
      <c r="D258" s="32" t="s">
        <v>112</v>
      </c>
      <c r="E258" s="34"/>
      <c r="F258" s="41"/>
      <c r="G258" s="63"/>
    </row>
    <row r="259" spans="3:7" x14ac:dyDescent="0.3">
      <c r="C259" s="51">
        <v>2</v>
      </c>
      <c r="D259" s="50" t="s">
        <v>109</v>
      </c>
      <c r="E259" s="51">
        <v>24</v>
      </c>
      <c r="F259" s="41"/>
      <c r="G259" s="40">
        <f>F259*E259</f>
        <v>0</v>
      </c>
    </row>
    <row r="260" spans="3:7" x14ac:dyDescent="0.3">
      <c r="C260" s="51">
        <v>3</v>
      </c>
      <c r="D260" s="50" t="s">
        <v>110</v>
      </c>
      <c r="E260" s="51">
        <v>15</v>
      </c>
      <c r="F260" s="41"/>
      <c r="G260" s="40">
        <f>F260*E260</f>
        <v>0</v>
      </c>
    </row>
    <row r="261" spans="3:7" x14ac:dyDescent="0.3">
      <c r="C261" s="51"/>
      <c r="D261" s="50"/>
      <c r="E261" s="51"/>
      <c r="F261" s="41"/>
      <c r="G261" s="40"/>
    </row>
    <row r="262" spans="3:7" x14ac:dyDescent="0.3">
      <c r="C262" s="27"/>
      <c r="D262" s="31" t="s">
        <v>119</v>
      </c>
      <c r="E262" s="34"/>
      <c r="F262" s="41"/>
      <c r="G262" s="40"/>
    </row>
    <row r="263" spans="3:7" x14ac:dyDescent="0.3">
      <c r="C263" s="51">
        <v>4</v>
      </c>
      <c r="D263" s="50" t="s">
        <v>120</v>
      </c>
      <c r="E263" s="34"/>
      <c r="F263" s="41"/>
      <c r="G263" s="40"/>
    </row>
    <row r="264" spans="3:7" x14ac:dyDescent="0.3">
      <c r="C264" s="9"/>
      <c r="D264" s="50" t="s">
        <v>226</v>
      </c>
      <c r="E264" s="51">
        <v>4</v>
      </c>
      <c r="F264" s="41"/>
      <c r="G264" s="40">
        <f>F264*E264</f>
        <v>0</v>
      </c>
    </row>
    <row r="265" spans="3:7" x14ac:dyDescent="0.3">
      <c r="C265" s="51"/>
      <c r="D265" s="5"/>
      <c r="E265" s="34"/>
      <c r="F265" s="41"/>
      <c r="G265" s="40"/>
    </row>
    <row r="266" spans="3:7" x14ac:dyDescent="0.3">
      <c r="C266" s="27"/>
      <c r="D266" s="31" t="s">
        <v>121</v>
      </c>
      <c r="E266" s="34"/>
      <c r="F266" s="41"/>
      <c r="G266" s="40"/>
    </row>
    <row r="267" spans="3:7" x14ac:dyDescent="0.3">
      <c r="C267" s="9"/>
      <c r="D267" s="32" t="s">
        <v>122</v>
      </c>
      <c r="E267" s="34"/>
      <c r="F267" s="41"/>
      <c r="G267" s="40"/>
    </row>
    <row r="268" spans="3:7" x14ac:dyDescent="0.3">
      <c r="C268" s="9"/>
      <c r="D268" s="32" t="s">
        <v>125</v>
      </c>
      <c r="E268" s="34"/>
      <c r="F268" s="41"/>
      <c r="G268" s="40"/>
    </row>
    <row r="269" spans="3:7" x14ac:dyDescent="0.3">
      <c r="C269" s="51">
        <v>5</v>
      </c>
      <c r="D269" s="50" t="s">
        <v>227</v>
      </c>
      <c r="E269" s="51">
        <v>340</v>
      </c>
      <c r="F269" s="41"/>
      <c r="G269" s="40">
        <f>F269*E269</f>
        <v>0</v>
      </c>
    </row>
    <row r="270" spans="3:7" x14ac:dyDescent="0.3">
      <c r="C270" s="51"/>
      <c r="D270" s="50"/>
      <c r="E270" s="51"/>
      <c r="F270" s="41"/>
      <c r="G270" s="40"/>
    </row>
    <row r="271" spans="3:7" x14ac:dyDescent="0.3">
      <c r="C271" s="27"/>
      <c r="D271" s="31" t="s">
        <v>126</v>
      </c>
      <c r="E271" s="34"/>
      <c r="F271" s="41"/>
      <c r="G271" s="40"/>
    </row>
    <row r="272" spans="3:7" x14ac:dyDescent="0.3">
      <c r="C272" s="9"/>
      <c r="D272" s="31" t="s">
        <v>127</v>
      </c>
      <c r="E272" s="34"/>
      <c r="F272" s="41"/>
      <c r="G272" s="40"/>
    </row>
    <row r="273" spans="3:8" x14ac:dyDescent="0.3">
      <c r="C273" s="51">
        <v>6</v>
      </c>
      <c r="D273" s="50" t="s">
        <v>128</v>
      </c>
      <c r="E273" s="51">
        <v>16</v>
      </c>
      <c r="F273" s="41"/>
      <c r="G273" s="40">
        <f>F273*E273</f>
        <v>0</v>
      </c>
    </row>
    <row r="274" spans="3:8" x14ac:dyDescent="0.3">
      <c r="C274" s="51">
        <v>7</v>
      </c>
      <c r="D274" s="50" t="s">
        <v>129</v>
      </c>
      <c r="E274" s="51">
        <v>30</v>
      </c>
      <c r="F274" s="41"/>
      <c r="G274" s="40">
        <f>F274*E274</f>
        <v>0</v>
      </c>
    </row>
    <row r="275" spans="3:8" x14ac:dyDescent="0.3">
      <c r="C275" s="51"/>
      <c r="D275" s="50"/>
      <c r="E275" s="51"/>
      <c r="F275" s="41"/>
      <c r="G275" s="40"/>
    </row>
    <row r="276" spans="3:8" x14ac:dyDescent="0.3">
      <c r="C276" s="27"/>
      <c r="D276" s="31" t="s">
        <v>98</v>
      </c>
      <c r="E276" s="34"/>
      <c r="F276" s="41"/>
      <c r="G276" s="40"/>
    </row>
    <row r="277" spans="3:8" x14ac:dyDescent="0.3">
      <c r="C277" s="9"/>
      <c r="D277" s="32" t="s">
        <v>131</v>
      </c>
      <c r="E277" s="34"/>
      <c r="F277" s="41"/>
      <c r="G277" s="40"/>
    </row>
    <row r="278" spans="3:8" x14ac:dyDescent="0.3">
      <c r="C278" s="51">
        <v>8</v>
      </c>
      <c r="D278" s="50" t="s">
        <v>225</v>
      </c>
      <c r="E278" s="34"/>
      <c r="F278" s="41"/>
      <c r="G278" s="40"/>
    </row>
    <row r="279" spans="3:8" x14ac:dyDescent="0.3">
      <c r="C279" s="9"/>
      <c r="D279" s="50" t="s">
        <v>132</v>
      </c>
      <c r="E279" s="51">
        <v>155</v>
      </c>
      <c r="F279" s="41"/>
      <c r="G279" s="40">
        <f>F279*E279</f>
        <v>0</v>
      </c>
    </row>
    <row r="280" spans="3:8" ht="15" thickBot="1" x14ac:dyDescent="0.35">
      <c r="C280" s="51"/>
      <c r="D280" s="50"/>
      <c r="E280" s="51"/>
      <c r="F280" s="41"/>
      <c r="G280" s="40"/>
    </row>
    <row r="281" spans="3:8" ht="15.6" thickTop="1" thickBot="1" x14ac:dyDescent="0.35">
      <c r="C281" s="9"/>
      <c r="D281" s="33" t="s">
        <v>11</v>
      </c>
      <c r="E281" s="35"/>
      <c r="F281" s="37" t="s">
        <v>7</v>
      </c>
      <c r="G281" s="37">
        <f>SUM(G238:G280)</f>
        <v>0</v>
      </c>
    </row>
    <row r="282" spans="3:8" ht="15" thickTop="1" x14ac:dyDescent="0.3">
      <c r="C282" s="9"/>
      <c r="D282" s="50" t="s">
        <v>16</v>
      </c>
      <c r="E282" s="34"/>
      <c r="F282" s="41"/>
      <c r="G282" s="63"/>
    </row>
    <row r="283" spans="3:8" x14ac:dyDescent="0.3">
      <c r="C283" s="9"/>
      <c r="D283" s="50" t="s">
        <v>42</v>
      </c>
      <c r="E283" s="34"/>
      <c r="F283" s="41"/>
      <c r="G283" s="63"/>
    </row>
    <row r="284" spans="3:8" x14ac:dyDescent="0.3">
      <c r="C284" s="9"/>
      <c r="D284" s="15" t="s">
        <v>320</v>
      </c>
      <c r="E284" s="34"/>
      <c r="F284" s="41"/>
      <c r="G284" s="63"/>
    </row>
    <row r="285" spans="3:8" x14ac:dyDescent="0.3">
      <c r="C285" s="9"/>
      <c r="D285" s="15" t="s">
        <v>98</v>
      </c>
      <c r="E285" s="34"/>
      <c r="F285" s="41"/>
      <c r="G285" s="63"/>
    </row>
    <row r="286" spans="3:8" x14ac:dyDescent="0.3">
      <c r="C286" s="9"/>
      <c r="D286" s="32" t="s">
        <v>9</v>
      </c>
      <c r="E286" s="34"/>
      <c r="F286" s="41"/>
      <c r="G286" s="63"/>
      <c r="H286" s="30"/>
    </row>
    <row r="287" spans="3:8" s="30" customFormat="1" x14ac:dyDescent="0.3">
      <c r="C287" s="9"/>
      <c r="D287" s="32" t="s">
        <v>10</v>
      </c>
      <c r="E287" s="34"/>
      <c r="F287" s="41"/>
      <c r="G287" s="63"/>
      <c r="H287"/>
    </row>
    <row r="288" spans="3:8" x14ac:dyDescent="0.3">
      <c r="C288" s="84" t="s">
        <v>33</v>
      </c>
      <c r="D288" s="85"/>
      <c r="E288" s="85"/>
      <c r="F288" s="85"/>
      <c r="G288" s="86"/>
    </row>
    <row r="289" spans="3:7" x14ac:dyDescent="0.3">
      <c r="C289" s="76" t="s">
        <v>208</v>
      </c>
      <c r="D289" s="76" t="s">
        <v>209</v>
      </c>
      <c r="E289" s="78" t="s">
        <v>2</v>
      </c>
      <c r="F289" s="80" t="s">
        <v>3</v>
      </c>
      <c r="G289" s="82" t="s">
        <v>4</v>
      </c>
    </row>
    <row r="290" spans="3:7" x14ac:dyDescent="0.3">
      <c r="C290" s="77"/>
      <c r="D290" s="77"/>
      <c r="E290" s="79"/>
      <c r="F290" s="81"/>
      <c r="G290" s="83"/>
    </row>
    <row r="291" spans="3:7" ht="15" thickBot="1" x14ac:dyDescent="0.35">
      <c r="C291" s="9"/>
      <c r="D291" s="31"/>
      <c r="E291" s="34"/>
      <c r="F291" s="41"/>
      <c r="G291" s="63"/>
    </row>
    <row r="292" spans="3:7" ht="15.6" thickTop="1" thickBot="1" x14ac:dyDescent="0.35">
      <c r="C292" s="9"/>
      <c r="D292" s="33" t="s">
        <v>12</v>
      </c>
      <c r="E292" s="35"/>
      <c r="F292" s="37" t="s">
        <v>7</v>
      </c>
      <c r="G292" s="37">
        <f>G281</f>
        <v>0</v>
      </c>
    </row>
    <row r="293" spans="3:7" ht="15" thickTop="1" x14ac:dyDescent="0.3">
      <c r="C293" s="51"/>
      <c r="D293" s="50"/>
      <c r="E293" s="34"/>
      <c r="F293" s="41"/>
      <c r="G293" s="63"/>
    </row>
    <row r="294" spans="3:7" x14ac:dyDescent="0.3">
      <c r="C294" s="27"/>
      <c r="D294" s="31" t="s">
        <v>133</v>
      </c>
      <c r="E294" s="34"/>
      <c r="F294" s="41"/>
      <c r="G294" s="40"/>
    </row>
    <row r="295" spans="3:7" x14ac:dyDescent="0.3">
      <c r="C295" s="9"/>
      <c r="D295" s="32" t="s">
        <v>134</v>
      </c>
      <c r="E295" s="34"/>
      <c r="F295" s="41"/>
      <c r="G295" s="40"/>
    </row>
    <row r="296" spans="3:7" x14ac:dyDescent="0.3">
      <c r="C296" s="9"/>
      <c r="D296" s="32" t="s">
        <v>228</v>
      </c>
      <c r="E296" s="34"/>
      <c r="F296" s="41"/>
      <c r="G296" s="40"/>
    </row>
    <row r="297" spans="3:7" x14ac:dyDescent="0.3">
      <c r="C297" s="51">
        <v>9</v>
      </c>
      <c r="D297" s="50" t="s">
        <v>135</v>
      </c>
      <c r="E297" s="51">
        <v>50</v>
      </c>
      <c r="F297" s="41"/>
      <c r="G297" s="40">
        <f>F297*E297</f>
        <v>0</v>
      </c>
    </row>
    <row r="298" spans="3:7" x14ac:dyDescent="0.3">
      <c r="C298" s="9"/>
      <c r="D298" s="32" t="s">
        <v>136</v>
      </c>
      <c r="E298" s="34"/>
      <c r="F298" s="41"/>
      <c r="G298" s="40"/>
    </row>
    <row r="299" spans="3:7" x14ac:dyDescent="0.3">
      <c r="C299" s="51">
        <v>10</v>
      </c>
      <c r="D299" s="50" t="s">
        <v>135</v>
      </c>
      <c r="E299" s="51">
        <v>50</v>
      </c>
      <c r="F299" s="41"/>
      <c r="G299" s="40">
        <f>F299*E299</f>
        <v>0</v>
      </c>
    </row>
    <row r="300" spans="3:7" x14ac:dyDescent="0.3">
      <c r="C300" s="9"/>
      <c r="D300" s="32" t="s">
        <v>137</v>
      </c>
      <c r="E300" s="34"/>
      <c r="F300" s="41"/>
      <c r="G300" s="40"/>
    </row>
    <row r="301" spans="3:7" x14ac:dyDescent="0.3">
      <c r="C301" s="51">
        <v>11</v>
      </c>
      <c r="D301" s="50" t="s">
        <v>138</v>
      </c>
      <c r="E301" s="51">
        <v>50</v>
      </c>
      <c r="F301" s="41"/>
      <c r="G301" s="40">
        <f>F301*E301</f>
        <v>0</v>
      </c>
    </row>
    <row r="302" spans="3:7" x14ac:dyDescent="0.3">
      <c r="C302" s="51"/>
      <c r="D302" s="50"/>
      <c r="E302" s="51"/>
      <c r="F302" s="41"/>
      <c r="G302" s="40"/>
    </row>
    <row r="303" spans="3:7" x14ac:dyDescent="0.3">
      <c r="C303" s="9"/>
      <c r="D303" s="32"/>
      <c r="E303" s="34"/>
      <c r="F303" s="41"/>
      <c r="G303" s="40"/>
    </row>
    <row r="304" spans="3:7" x14ac:dyDescent="0.3">
      <c r="C304" s="51"/>
      <c r="D304" s="50"/>
      <c r="E304" s="51"/>
      <c r="F304" s="41"/>
      <c r="G304" s="40"/>
    </row>
    <row r="305" spans="3:7" x14ac:dyDescent="0.3">
      <c r="C305" s="9"/>
      <c r="D305" s="32"/>
      <c r="E305" s="34"/>
      <c r="F305" s="41"/>
      <c r="G305" s="40"/>
    </row>
    <row r="306" spans="3:7" x14ac:dyDescent="0.3">
      <c r="C306" s="51"/>
      <c r="D306" s="50"/>
      <c r="E306" s="51"/>
      <c r="F306" s="41"/>
      <c r="G306" s="40"/>
    </row>
    <row r="307" spans="3:7" x14ac:dyDescent="0.3">
      <c r="C307" s="51"/>
      <c r="D307" s="50"/>
      <c r="E307" s="51"/>
      <c r="F307" s="41"/>
      <c r="G307" s="40"/>
    </row>
    <row r="308" spans="3:7" x14ac:dyDescent="0.3">
      <c r="C308" s="27"/>
      <c r="D308" s="31"/>
      <c r="E308" s="34"/>
      <c r="F308" s="41"/>
      <c r="G308" s="40"/>
    </row>
    <row r="309" spans="3:7" x14ac:dyDescent="0.3">
      <c r="C309" s="9"/>
      <c r="D309" s="31"/>
      <c r="E309" s="34"/>
      <c r="F309" s="41"/>
      <c r="G309" s="40"/>
    </row>
    <row r="310" spans="3:7" x14ac:dyDescent="0.3">
      <c r="C310" s="51"/>
      <c r="D310" s="50"/>
      <c r="E310" s="51"/>
      <c r="F310" s="41"/>
      <c r="G310" s="40"/>
    </row>
    <row r="311" spans="3:7" x14ac:dyDescent="0.3">
      <c r="C311" s="51"/>
      <c r="D311" s="50"/>
      <c r="E311" s="51"/>
      <c r="F311" s="41"/>
      <c r="G311" s="40"/>
    </row>
    <row r="312" spans="3:7" x14ac:dyDescent="0.3">
      <c r="C312" s="51"/>
      <c r="D312" s="50"/>
      <c r="E312" s="51"/>
      <c r="F312" s="41"/>
      <c r="G312" s="40"/>
    </row>
    <row r="313" spans="3:7" x14ac:dyDescent="0.3">
      <c r="C313" s="27"/>
      <c r="D313" s="31"/>
      <c r="E313" s="34"/>
      <c r="F313" s="41"/>
      <c r="G313" s="40"/>
    </row>
    <row r="314" spans="3:7" x14ac:dyDescent="0.3">
      <c r="C314" s="9"/>
      <c r="D314" s="32"/>
      <c r="E314" s="34"/>
      <c r="F314" s="41"/>
      <c r="G314" s="40"/>
    </row>
    <row r="315" spans="3:7" x14ac:dyDescent="0.3">
      <c r="C315" s="51"/>
      <c r="D315" s="50"/>
      <c r="E315" s="34"/>
      <c r="F315" s="41"/>
      <c r="G315" s="40"/>
    </row>
    <row r="316" spans="3:7" x14ac:dyDescent="0.3">
      <c r="C316" s="9"/>
      <c r="D316" s="50"/>
      <c r="E316" s="51"/>
      <c r="F316" s="41"/>
      <c r="G316" s="40"/>
    </row>
    <row r="317" spans="3:7" x14ac:dyDescent="0.3">
      <c r="C317" s="9"/>
      <c r="D317" s="50"/>
      <c r="E317" s="51"/>
      <c r="F317" s="41"/>
      <c r="G317" s="40"/>
    </row>
    <row r="318" spans="3:7" x14ac:dyDescent="0.3">
      <c r="C318" s="27"/>
      <c r="D318" s="31"/>
      <c r="E318" s="34"/>
      <c r="F318" s="41"/>
      <c r="G318" s="40"/>
    </row>
    <row r="319" spans="3:7" x14ac:dyDescent="0.3">
      <c r="C319" s="9"/>
      <c r="D319" s="32"/>
      <c r="E319" s="34"/>
      <c r="F319" s="41"/>
      <c r="G319" s="40"/>
    </row>
    <row r="320" spans="3:7" x14ac:dyDescent="0.3">
      <c r="C320" s="9"/>
      <c r="D320" s="32"/>
      <c r="E320" s="34"/>
      <c r="F320" s="41"/>
      <c r="G320" s="40"/>
    </row>
    <row r="321" spans="3:7" x14ac:dyDescent="0.3">
      <c r="C321" s="9"/>
      <c r="D321" s="32"/>
      <c r="E321" s="34"/>
      <c r="F321" s="41"/>
      <c r="G321" s="40"/>
    </row>
    <row r="322" spans="3:7" x14ac:dyDescent="0.3">
      <c r="C322" s="9"/>
      <c r="D322" s="32"/>
      <c r="E322" s="34"/>
      <c r="F322" s="41"/>
      <c r="G322" s="40"/>
    </row>
    <row r="323" spans="3:7" x14ac:dyDescent="0.3">
      <c r="C323" s="9"/>
      <c r="D323" s="32"/>
      <c r="E323" s="34"/>
      <c r="F323" s="41"/>
      <c r="G323" s="40"/>
    </row>
    <row r="324" spans="3:7" x14ac:dyDescent="0.3">
      <c r="C324" s="9"/>
      <c r="D324" s="32"/>
      <c r="E324" s="34"/>
      <c r="F324" s="41"/>
      <c r="G324" s="40"/>
    </row>
    <row r="325" spans="3:7" x14ac:dyDescent="0.3">
      <c r="C325" s="9"/>
      <c r="D325" s="32"/>
      <c r="E325" s="34"/>
      <c r="F325" s="41"/>
      <c r="G325" s="40"/>
    </row>
    <row r="326" spans="3:7" x14ac:dyDescent="0.3">
      <c r="C326" s="9"/>
      <c r="D326" s="32"/>
      <c r="E326" s="34"/>
      <c r="F326" s="41"/>
      <c r="G326" s="40"/>
    </row>
    <row r="327" spans="3:7" x14ac:dyDescent="0.3">
      <c r="C327" s="9"/>
      <c r="D327" s="32"/>
      <c r="E327" s="34"/>
      <c r="F327" s="41"/>
      <c r="G327" s="40"/>
    </row>
    <row r="328" spans="3:7" x14ac:dyDescent="0.3">
      <c r="C328" s="9"/>
      <c r="D328" s="32"/>
      <c r="E328" s="34"/>
      <c r="F328" s="41"/>
      <c r="G328" s="40"/>
    </row>
    <row r="329" spans="3:7" x14ac:dyDescent="0.3">
      <c r="C329" s="9"/>
      <c r="D329" s="32"/>
      <c r="E329" s="34"/>
      <c r="F329" s="41"/>
      <c r="G329" s="40"/>
    </row>
    <row r="330" spans="3:7" x14ac:dyDescent="0.3">
      <c r="C330" s="9"/>
      <c r="D330" s="32"/>
      <c r="E330" s="34"/>
      <c r="F330" s="41"/>
      <c r="G330" s="40"/>
    </row>
    <row r="331" spans="3:7" x14ac:dyDescent="0.3">
      <c r="C331" s="9"/>
      <c r="D331" s="32"/>
      <c r="E331" s="34"/>
      <c r="F331" s="41"/>
      <c r="G331" s="40"/>
    </row>
    <row r="332" spans="3:7" x14ac:dyDescent="0.3">
      <c r="C332" s="9"/>
      <c r="D332" s="32"/>
      <c r="E332" s="34"/>
      <c r="F332" s="41"/>
      <c r="G332" s="40"/>
    </row>
    <row r="333" spans="3:7" x14ac:dyDescent="0.3">
      <c r="C333" s="9"/>
      <c r="D333" s="32"/>
      <c r="E333" s="34"/>
      <c r="F333" s="41"/>
      <c r="G333" s="40"/>
    </row>
    <row r="334" spans="3:7" x14ac:dyDescent="0.3">
      <c r="C334" s="9"/>
      <c r="D334" s="32"/>
      <c r="E334" s="34"/>
      <c r="F334" s="41"/>
      <c r="G334" s="40"/>
    </row>
    <row r="335" spans="3:7" x14ac:dyDescent="0.3">
      <c r="C335" s="9"/>
      <c r="D335" s="32"/>
      <c r="E335" s="34"/>
      <c r="F335" s="41"/>
      <c r="G335" s="40"/>
    </row>
    <row r="336" spans="3:7" x14ac:dyDescent="0.3">
      <c r="C336" s="9"/>
      <c r="D336" s="32"/>
      <c r="E336" s="34"/>
      <c r="F336" s="41"/>
      <c r="G336" s="40"/>
    </row>
    <row r="337" spans="3:8" x14ac:dyDescent="0.3">
      <c r="C337" s="9"/>
      <c r="D337" s="32"/>
      <c r="E337" s="34"/>
      <c r="F337" s="41"/>
      <c r="G337" s="40"/>
    </row>
    <row r="338" spans="3:8" x14ac:dyDescent="0.3">
      <c r="C338" s="51"/>
      <c r="D338" s="50"/>
      <c r="E338" s="51"/>
      <c r="F338" s="41"/>
      <c r="G338" s="40"/>
    </row>
    <row r="339" spans="3:8" x14ac:dyDescent="0.3">
      <c r="C339" s="9"/>
      <c r="D339" s="32"/>
      <c r="E339" s="34"/>
      <c r="F339" s="41"/>
      <c r="G339" s="40"/>
    </row>
    <row r="340" spans="3:8" x14ac:dyDescent="0.3">
      <c r="C340" s="51"/>
      <c r="D340" s="50"/>
      <c r="E340" s="51"/>
      <c r="F340" s="41"/>
      <c r="G340" s="40"/>
    </row>
    <row r="341" spans="3:8" ht="15" thickBot="1" x14ac:dyDescent="0.35">
      <c r="C341" s="51"/>
      <c r="D341" s="50"/>
      <c r="E341" s="34"/>
      <c r="F341" s="41"/>
      <c r="G341" s="63"/>
    </row>
    <row r="342" spans="3:8" ht="15.6" thickTop="1" thickBot="1" x14ac:dyDescent="0.35">
      <c r="C342" s="51"/>
      <c r="D342" s="33" t="s">
        <v>6</v>
      </c>
      <c r="E342" s="35"/>
      <c r="F342" s="37" t="s">
        <v>7</v>
      </c>
      <c r="G342" s="37">
        <f>SUM(G292:G341)</f>
        <v>0</v>
      </c>
    </row>
    <row r="343" spans="3:8" ht="15" thickTop="1" x14ac:dyDescent="0.3">
      <c r="C343" s="9"/>
      <c r="D343" s="50" t="s">
        <v>16</v>
      </c>
      <c r="E343" s="34"/>
      <c r="F343" s="41"/>
      <c r="G343" s="63"/>
    </row>
    <row r="344" spans="3:8" x14ac:dyDescent="0.3">
      <c r="C344" s="9"/>
      <c r="D344" s="50" t="s">
        <v>42</v>
      </c>
      <c r="E344" s="34"/>
      <c r="F344" s="41"/>
      <c r="G344" s="63"/>
    </row>
    <row r="345" spans="3:8" x14ac:dyDescent="0.3">
      <c r="C345" s="9"/>
      <c r="D345" s="15" t="str">
        <f>D284</f>
        <v xml:space="preserve">ELEPHANT ENCLOSURE - CONCRETE, FORMWORK AND </v>
      </c>
      <c r="E345" s="34"/>
      <c r="F345" s="41"/>
      <c r="G345" s="63"/>
    </row>
    <row r="346" spans="3:8" x14ac:dyDescent="0.3">
      <c r="C346" s="9"/>
      <c r="D346" s="15" t="str">
        <f>D285</f>
        <v>REINFORCEMENT</v>
      </c>
      <c r="E346" s="34"/>
      <c r="F346" s="41"/>
      <c r="G346" s="63"/>
    </row>
    <row r="347" spans="3:8" x14ac:dyDescent="0.3">
      <c r="C347" s="9"/>
      <c r="D347" s="32" t="s">
        <v>9</v>
      </c>
      <c r="E347" s="34"/>
      <c r="F347" s="41"/>
      <c r="G347" s="63"/>
      <c r="H347" s="30"/>
    </row>
    <row r="348" spans="3:8" s="30" customFormat="1" x14ac:dyDescent="0.3">
      <c r="C348" s="9"/>
      <c r="D348" s="32" t="s">
        <v>10</v>
      </c>
      <c r="E348" s="34"/>
      <c r="F348" s="41"/>
      <c r="G348" s="63"/>
      <c r="H348"/>
    </row>
    <row r="349" spans="3:8" x14ac:dyDescent="0.3">
      <c r="C349" s="84" t="s">
        <v>34</v>
      </c>
      <c r="D349" s="85"/>
      <c r="E349" s="85"/>
      <c r="F349" s="85"/>
      <c r="G349" s="86"/>
    </row>
    <row r="350" spans="3:8" x14ac:dyDescent="0.3">
      <c r="C350" s="87" t="s">
        <v>208</v>
      </c>
      <c r="D350" s="87" t="s">
        <v>209</v>
      </c>
      <c r="E350" s="89" t="s">
        <v>2</v>
      </c>
      <c r="F350" s="91" t="s">
        <v>3</v>
      </c>
      <c r="G350" s="82" t="s">
        <v>4</v>
      </c>
    </row>
    <row r="351" spans="3:8" x14ac:dyDescent="0.3">
      <c r="C351" s="88"/>
      <c r="D351" s="88"/>
      <c r="E351" s="90"/>
      <c r="F351" s="92"/>
      <c r="G351" s="83"/>
    </row>
    <row r="352" spans="3:8" x14ac:dyDescent="0.3">
      <c r="C352" s="9"/>
      <c r="D352" s="17" t="s">
        <v>14</v>
      </c>
      <c r="E352" s="34"/>
      <c r="F352" s="41"/>
      <c r="G352" s="63"/>
    </row>
    <row r="353" spans="3:10" x14ac:dyDescent="0.3">
      <c r="C353" s="9"/>
      <c r="D353" s="17" t="s">
        <v>166</v>
      </c>
      <c r="E353" s="34"/>
      <c r="F353" s="41"/>
      <c r="G353" s="63"/>
    </row>
    <row r="354" spans="3:10" x14ac:dyDescent="0.3">
      <c r="C354" s="9"/>
      <c r="D354" s="25" t="s">
        <v>331</v>
      </c>
      <c r="E354" s="34"/>
      <c r="F354" s="41"/>
      <c r="G354" s="63"/>
    </row>
    <row r="355" spans="3:10" x14ac:dyDescent="0.3">
      <c r="C355" s="9"/>
      <c r="D355" s="17" t="s">
        <v>51</v>
      </c>
      <c r="E355" s="34"/>
      <c r="F355" s="41"/>
      <c r="G355" s="63"/>
    </row>
    <row r="356" spans="3:10" ht="42" x14ac:dyDescent="0.3">
      <c r="C356" s="9"/>
      <c r="D356" s="4" t="s">
        <v>306</v>
      </c>
      <c r="E356" s="34"/>
      <c r="F356" s="41"/>
      <c r="G356" s="63"/>
    </row>
    <row r="357" spans="3:10" x14ac:dyDescent="0.3">
      <c r="C357" s="9"/>
      <c r="D357" s="17" t="s">
        <v>188</v>
      </c>
      <c r="E357" s="34"/>
      <c r="F357" s="41"/>
      <c r="G357" s="63"/>
    </row>
    <row r="358" spans="3:10" ht="42" x14ac:dyDescent="0.3">
      <c r="C358" s="9"/>
      <c r="D358" s="4" t="s">
        <v>307</v>
      </c>
      <c r="E358" s="34"/>
      <c r="F358" s="41"/>
      <c r="G358" s="63"/>
    </row>
    <row r="359" spans="3:10" x14ac:dyDescent="0.3">
      <c r="C359" s="9"/>
      <c r="D359" s="4"/>
      <c r="E359" s="34"/>
      <c r="F359" s="41"/>
      <c r="G359" s="63"/>
    </row>
    <row r="360" spans="3:10" x14ac:dyDescent="0.3">
      <c r="C360" s="9"/>
      <c r="D360" s="17" t="s">
        <v>333</v>
      </c>
      <c r="E360" s="34"/>
      <c r="F360" s="41"/>
      <c r="G360" s="63"/>
    </row>
    <row r="361" spans="3:10" ht="36.6" x14ac:dyDescent="0.3">
      <c r="C361" s="9"/>
      <c r="D361" s="17" t="s">
        <v>308</v>
      </c>
      <c r="E361" s="34"/>
      <c r="F361" s="41"/>
      <c r="G361" s="63"/>
      <c r="J361" s="29"/>
    </row>
    <row r="362" spans="3:10" x14ac:dyDescent="0.3">
      <c r="C362" s="9"/>
      <c r="D362" s="17" t="s">
        <v>22</v>
      </c>
      <c r="E362" s="34"/>
      <c r="F362" s="41"/>
      <c r="G362" s="63"/>
      <c r="J362" s="29"/>
    </row>
    <row r="363" spans="3:10" x14ac:dyDescent="0.3">
      <c r="C363" s="9"/>
      <c r="D363" s="17" t="s">
        <v>332</v>
      </c>
      <c r="E363" s="34"/>
      <c r="F363" s="41"/>
      <c r="G363" s="63"/>
      <c r="J363" s="29"/>
    </row>
    <row r="364" spans="3:10" ht="31.8" x14ac:dyDescent="0.3">
      <c r="C364" s="51">
        <v>1</v>
      </c>
      <c r="D364" s="57" t="s">
        <v>352</v>
      </c>
      <c r="E364" s="51">
        <v>13</v>
      </c>
      <c r="F364" s="36"/>
      <c r="G364" s="40">
        <f>F364*E364</f>
        <v>0</v>
      </c>
    </row>
    <row r="365" spans="3:10" x14ac:dyDescent="0.3">
      <c r="C365" s="9"/>
      <c r="D365" s="18"/>
      <c r="E365" s="34"/>
      <c r="F365" s="41"/>
      <c r="G365" s="63"/>
    </row>
    <row r="366" spans="3:10" ht="31.8" x14ac:dyDescent="0.3">
      <c r="C366" s="51">
        <v>2</v>
      </c>
      <c r="D366" s="57" t="s">
        <v>351</v>
      </c>
      <c r="E366" s="51">
        <v>15</v>
      </c>
      <c r="F366" s="36"/>
      <c r="G366" s="40">
        <f>F366*E366</f>
        <v>0</v>
      </c>
    </row>
    <row r="367" spans="3:10" x14ac:dyDescent="0.3">
      <c r="C367" s="51"/>
      <c r="D367" s="22"/>
      <c r="E367" s="51"/>
      <c r="F367" s="36"/>
      <c r="G367" s="40"/>
    </row>
    <row r="368" spans="3:10" ht="21.6" x14ac:dyDescent="0.3">
      <c r="C368" s="51">
        <v>3</v>
      </c>
      <c r="D368" s="57" t="s">
        <v>345</v>
      </c>
      <c r="E368" s="51">
        <v>6</v>
      </c>
      <c r="F368" s="36"/>
      <c r="G368" s="40">
        <f>F368*E368</f>
        <v>0</v>
      </c>
    </row>
    <row r="369" spans="3:7" x14ac:dyDescent="0.3">
      <c r="C369" s="51"/>
      <c r="D369" s="4"/>
      <c r="E369" s="51"/>
      <c r="F369" s="36"/>
      <c r="G369" s="40"/>
    </row>
    <row r="370" spans="3:7" x14ac:dyDescent="0.3">
      <c r="C370" s="9"/>
      <c r="D370" s="17"/>
      <c r="E370" s="34"/>
      <c r="F370" s="41"/>
      <c r="G370" s="63"/>
    </row>
    <row r="371" spans="3:7" x14ac:dyDescent="0.3">
      <c r="C371" s="9"/>
      <c r="D371" s="18"/>
      <c r="E371" s="34"/>
      <c r="F371" s="41"/>
      <c r="G371" s="63"/>
    </row>
    <row r="372" spans="3:7" x14ac:dyDescent="0.3">
      <c r="C372" s="9"/>
      <c r="D372" s="18"/>
      <c r="E372" s="34"/>
      <c r="F372" s="41"/>
      <c r="G372" s="63"/>
    </row>
    <row r="373" spans="3:7" x14ac:dyDescent="0.3">
      <c r="C373" s="9"/>
      <c r="D373" s="18"/>
      <c r="E373" s="34"/>
      <c r="F373" s="41"/>
      <c r="G373" s="63"/>
    </row>
    <row r="374" spans="3:7" x14ac:dyDescent="0.3">
      <c r="C374" s="9"/>
      <c r="D374" s="3"/>
      <c r="E374" s="34"/>
      <c r="F374" s="41"/>
      <c r="G374" s="63"/>
    </row>
    <row r="375" spans="3:7" x14ac:dyDescent="0.3">
      <c r="C375" s="9"/>
      <c r="D375" s="18"/>
      <c r="E375" s="34"/>
      <c r="F375" s="41"/>
      <c r="G375" s="63"/>
    </row>
    <row r="376" spans="3:7" x14ac:dyDescent="0.3">
      <c r="C376" s="9"/>
      <c r="D376" s="18"/>
      <c r="E376" s="34"/>
      <c r="F376" s="41"/>
      <c r="G376" s="63"/>
    </row>
    <row r="377" spans="3:7" x14ac:dyDescent="0.3">
      <c r="C377" s="9"/>
      <c r="D377" s="18"/>
      <c r="E377" s="34"/>
      <c r="F377" s="41"/>
      <c r="G377" s="63"/>
    </row>
    <row r="378" spans="3:7" x14ac:dyDescent="0.3">
      <c r="C378" s="9"/>
      <c r="D378" s="18"/>
      <c r="E378" s="34"/>
      <c r="F378" s="41"/>
      <c r="G378" s="63"/>
    </row>
    <row r="379" spans="3:7" x14ac:dyDescent="0.3">
      <c r="C379" s="51"/>
      <c r="D379" s="4"/>
      <c r="E379" s="51"/>
      <c r="F379" s="36"/>
      <c r="G379" s="40"/>
    </row>
    <row r="380" spans="3:7" x14ac:dyDescent="0.3">
      <c r="C380" s="51"/>
      <c r="D380" s="4"/>
      <c r="E380" s="51"/>
      <c r="F380" s="36"/>
      <c r="G380" s="40"/>
    </row>
    <row r="381" spans="3:7" x14ac:dyDescent="0.3">
      <c r="C381" s="9"/>
      <c r="D381" s="18"/>
      <c r="E381" s="34"/>
      <c r="F381" s="41"/>
      <c r="G381" s="63"/>
    </row>
    <row r="382" spans="3:7" x14ac:dyDescent="0.3">
      <c r="C382" s="51"/>
      <c r="D382" s="4"/>
      <c r="E382" s="34"/>
      <c r="F382" s="41"/>
      <c r="G382" s="63"/>
    </row>
    <row r="383" spans="3:7" x14ac:dyDescent="0.3">
      <c r="C383" s="9"/>
      <c r="D383" s="4"/>
      <c r="E383" s="51"/>
      <c r="F383" s="36"/>
      <c r="G383" s="40"/>
    </row>
    <row r="384" spans="3:7" x14ac:dyDescent="0.3">
      <c r="C384" s="9"/>
      <c r="D384" s="17"/>
      <c r="E384" s="34"/>
      <c r="F384" s="41"/>
      <c r="G384" s="63"/>
    </row>
    <row r="385" spans="2:7" x14ac:dyDescent="0.3">
      <c r="C385" s="9"/>
      <c r="D385" s="18"/>
      <c r="E385" s="34"/>
      <c r="F385" s="41"/>
      <c r="G385" s="63"/>
    </row>
    <row r="386" spans="2:7" x14ac:dyDescent="0.3">
      <c r="C386" s="9"/>
      <c r="D386" s="18"/>
      <c r="E386" s="34"/>
      <c r="F386" s="41"/>
      <c r="G386" s="63"/>
    </row>
    <row r="387" spans="2:7" x14ac:dyDescent="0.3">
      <c r="C387" s="9"/>
      <c r="D387" s="18"/>
      <c r="E387" s="34"/>
      <c r="F387" s="41"/>
      <c r="G387" s="63"/>
    </row>
    <row r="388" spans="2:7" x14ac:dyDescent="0.3">
      <c r="C388" s="9"/>
      <c r="D388" s="18"/>
      <c r="E388" s="34"/>
      <c r="F388" s="41"/>
      <c r="G388" s="63"/>
    </row>
    <row r="389" spans="2:7" x14ac:dyDescent="0.3">
      <c r="C389" s="9"/>
      <c r="D389" s="18"/>
      <c r="E389" s="34"/>
      <c r="F389" s="41"/>
      <c r="G389" s="63"/>
    </row>
    <row r="390" spans="2:7" x14ac:dyDescent="0.3">
      <c r="C390" s="9"/>
      <c r="D390" s="18"/>
      <c r="E390" s="34"/>
      <c r="F390" s="41"/>
      <c r="G390" s="63"/>
    </row>
    <row r="391" spans="2:7" x14ac:dyDescent="0.3">
      <c r="C391" s="9"/>
      <c r="D391" s="18"/>
      <c r="E391" s="34"/>
      <c r="F391" s="41"/>
      <c r="G391" s="63"/>
    </row>
    <row r="392" spans="2:7" x14ac:dyDescent="0.3">
      <c r="C392" s="51"/>
      <c r="D392" s="4"/>
      <c r="E392" s="26"/>
      <c r="F392" s="41"/>
      <c r="G392" s="63"/>
    </row>
    <row r="393" spans="2:7" x14ac:dyDescent="0.3">
      <c r="C393" s="51"/>
      <c r="D393" s="4"/>
      <c r="E393" s="34"/>
      <c r="F393" s="41"/>
      <c r="G393" s="63"/>
    </row>
    <row r="394" spans="2:7" x14ac:dyDescent="0.3">
      <c r="C394" s="51"/>
      <c r="D394" s="21"/>
      <c r="E394" s="34"/>
      <c r="F394" s="41"/>
      <c r="G394" s="63"/>
    </row>
    <row r="395" spans="2:7" ht="15" thickBot="1" x14ac:dyDescent="0.35">
      <c r="C395" s="9"/>
      <c r="D395" s="4"/>
      <c r="E395" s="51"/>
      <c r="F395" s="36"/>
      <c r="G395" s="40"/>
    </row>
    <row r="396" spans="2:7" ht="15.6" thickTop="1" thickBot="1" x14ac:dyDescent="0.35">
      <c r="C396" s="51"/>
      <c r="D396" s="33" t="s">
        <v>6</v>
      </c>
      <c r="E396" s="35"/>
      <c r="F396" s="37" t="s">
        <v>7</v>
      </c>
      <c r="G396" s="37">
        <f>SUM(G364:G395)</f>
        <v>0</v>
      </c>
    </row>
    <row r="397" spans="2:7" ht="15" thickTop="1" x14ac:dyDescent="0.3">
      <c r="C397" s="9"/>
      <c r="D397" s="50" t="s">
        <v>16</v>
      </c>
      <c r="E397" s="34"/>
      <c r="F397" s="41"/>
      <c r="G397" s="63"/>
    </row>
    <row r="398" spans="2:7" x14ac:dyDescent="0.3">
      <c r="C398" s="9"/>
      <c r="D398" s="50" t="s">
        <v>171</v>
      </c>
      <c r="E398" s="34"/>
      <c r="F398" s="41"/>
      <c r="G398" s="63"/>
    </row>
    <row r="399" spans="2:7" x14ac:dyDescent="0.3">
      <c r="C399" s="9"/>
      <c r="D399" s="15" t="str">
        <f>D354</f>
        <v>ELEPHANT ENCLOSURE - METAL WORK</v>
      </c>
      <c r="E399" s="34"/>
      <c r="F399" s="41"/>
      <c r="G399" s="63"/>
    </row>
    <row r="400" spans="2:7" s="30" customFormat="1" x14ac:dyDescent="0.3">
      <c r="B400"/>
      <c r="C400" s="9"/>
      <c r="D400" s="32" t="s">
        <v>9</v>
      </c>
      <c r="E400" s="34"/>
      <c r="F400" s="41"/>
      <c r="G400" s="63"/>
    </row>
    <row r="401" spans="2:8" x14ac:dyDescent="0.3">
      <c r="B401" s="30"/>
      <c r="C401" s="9"/>
      <c r="D401" s="32" t="s">
        <v>10</v>
      </c>
      <c r="E401" s="34"/>
      <c r="F401" s="41"/>
      <c r="G401" s="63"/>
    </row>
    <row r="402" spans="2:8" x14ac:dyDescent="0.3">
      <c r="C402" s="84" t="s">
        <v>37</v>
      </c>
      <c r="D402" s="85"/>
      <c r="E402" s="85"/>
      <c r="F402" s="85"/>
      <c r="G402" s="86"/>
    </row>
    <row r="403" spans="2:8" x14ac:dyDescent="0.3">
      <c r="C403" s="87" t="s">
        <v>186</v>
      </c>
      <c r="D403" s="87" t="s">
        <v>229</v>
      </c>
      <c r="E403" s="87" t="s">
        <v>210</v>
      </c>
      <c r="F403" s="87"/>
      <c r="G403" s="82" t="s">
        <v>4</v>
      </c>
    </row>
    <row r="404" spans="2:8" x14ac:dyDescent="0.3">
      <c r="C404" s="88"/>
      <c r="D404" s="88"/>
      <c r="E404" s="93"/>
      <c r="F404" s="93"/>
      <c r="G404" s="83"/>
    </row>
    <row r="405" spans="2:8" x14ac:dyDescent="0.3">
      <c r="C405" s="51">
        <v>1</v>
      </c>
      <c r="D405" s="50" t="str">
        <f>D5</f>
        <v>ENCLOSURE AREA AND CONTROL ROOM INTERIOR</v>
      </c>
      <c r="E405" s="51">
        <v>35</v>
      </c>
      <c r="F405" s="41"/>
      <c r="G405" s="40">
        <f>G221</f>
        <v>0</v>
      </c>
    </row>
    <row r="406" spans="2:8" x14ac:dyDescent="0.3">
      <c r="C406" s="51">
        <v>2</v>
      </c>
      <c r="D406" s="13" t="str">
        <f>D109</f>
        <v>ELEPHANT ENCLOSURE - EARTHWORKS</v>
      </c>
      <c r="E406" s="51">
        <v>37</v>
      </c>
      <c r="F406" s="41"/>
      <c r="G406" s="40">
        <f>G342</f>
        <v>0</v>
      </c>
    </row>
    <row r="407" spans="2:8" x14ac:dyDescent="0.3">
      <c r="C407" s="51">
        <v>3</v>
      </c>
      <c r="D407" s="13" t="str">
        <f>D231</f>
        <v xml:space="preserve">ELEPHANT ENCLOSURE - CONCRETE, FORMWORK </v>
      </c>
      <c r="E407" s="51">
        <v>39</v>
      </c>
      <c r="F407" s="41"/>
      <c r="G407" s="40">
        <f>G342</f>
        <v>0</v>
      </c>
    </row>
    <row r="408" spans="2:8" x14ac:dyDescent="0.3">
      <c r="C408" s="51">
        <v>4</v>
      </c>
      <c r="D408" s="13" t="str">
        <f>D354</f>
        <v>ELEPHANT ENCLOSURE - METAL WORK</v>
      </c>
      <c r="E408" s="51">
        <v>40</v>
      </c>
      <c r="F408" s="41"/>
      <c r="G408" s="40">
        <f>G396</f>
        <v>0</v>
      </c>
    </row>
    <row r="409" spans="2:8" ht="15" thickBot="1" x14ac:dyDescent="0.35">
      <c r="C409" s="9"/>
      <c r="D409" s="15"/>
      <c r="E409" s="34"/>
      <c r="F409" s="41"/>
      <c r="G409" s="63"/>
    </row>
    <row r="410" spans="2:8" ht="15.6" thickTop="1" thickBot="1" x14ac:dyDescent="0.35">
      <c r="C410" s="9"/>
      <c r="D410" s="33" t="s">
        <v>13</v>
      </c>
      <c r="E410" s="35"/>
      <c r="F410" s="37" t="s">
        <v>7</v>
      </c>
      <c r="G410" s="37">
        <f>SUM(G405:G409)</f>
        <v>0</v>
      </c>
    </row>
    <row r="411" spans="2:8" ht="15" thickTop="1" x14ac:dyDescent="0.3">
      <c r="C411" s="9"/>
      <c r="D411" s="50"/>
      <c r="E411" s="34"/>
      <c r="F411" s="41"/>
      <c r="G411" s="63"/>
    </row>
    <row r="412" spans="2:8" x14ac:dyDescent="0.3">
      <c r="C412" s="9"/>
      <c r="D412" s="32"/>
      <c r="E412" s="34"/>
      <c r="F412" s="41"/>
      <c r="G412" s="63"/>
      <c r="H412" s="30"/>
    </row>
    <row r="413" spans="2:8" x14ac:dyDescent="0.3">
      <c r="C413" s="9"/>
      <c r="D413" s="32"/>
      <c r="E413" s="34"/>
      <c r="F413" s="41"/>
      <c r="G413" s="63"/>
    </row>
    <row r="414" spans="2:8" x14ac:dyDescent="0.3">
      <c r="C414" s="9"/>
      <c r="D414" s="32"/>
      <c r="E414" s="34"/>
      <c r="F414" s="41"/>
      <c r="G414" s="63"/>
    </row>
    <row r="415" spans="2:8" x14ac:dyDescent="0.3">
      <c r="C415" s="9"/>
      <c r="D415" s="32"/>
      <c r="E415" s="34"/>
      <c r="F415" s="41"/>
      <c r="G415" s="63"/>
    </row>
    <row r="416" spans="2:8" x14ac:dyDescent="0.3">
      <c r="C416" s="11"/>
      <c r="D416" s="11"/>
      <c r="E416" s="12"/>
      <c r="F416" s="40"/>
      <c r="G416" s="63"/>
    </row>
    <row r="417" spans="3:7" x14ac:dyDescent="0.3">
      <c r="C417" s="9"/>
      <c r="D417" s="31"/>
      <c r="E417" s="34"/>
      <c r="F417" s="41"/>
      <c r="G417" s="63"/>
    </row>
    <row r="418" spans="3:7" x14ac:dyDescent="0.3">
      <c r="C418" s="9"/>
      <c r="D418" s="16"/>
      <c r="E418" s="34"/>
      <c r="F418" s="41"/>
      <c r="G418" s="63"/>
    </row>
    <row r="419" spans="3:7" x14ac:dyDescent="0.3">
      <c r="C419" s="9"/>
      <c r="D419" s="4"/>
      <c r="E419" s="34"/>
      <c r="F419" s="41"/>
      <c r="G419" s="63"/>
    </row>
    <row r="420" spans="3:7" x14ac:dyDescent="0.3">
      <c r="C420" s="9"/>
      <c r="D420" s="4"/>
      <c r="E420" s="34"/>
      <c r="F420" s="41"/>
      <c r="G420" s="63"/>
    </row>
    <row r="421" spans="3:7" x14ac:dyDescent="0.3">
      <c r="C421" s="9"/>
      <c r="D421" s="16"/>
      <c r="E421" s="34"/>
      <c r="F421" s="41"/>
      <c r="G421" s="63"/>
    </row>
    <row r="422" spans="3:7" x14ac:dyDescent="0.3">
      <c r="C422" s="9"/>
      <c r="D422" s="17"/>
      <c r="E422" s="34"/>
      <c r="F422" s="41"/>
      <c r="G422" s="63"/>
    </row>
    <row r="423" spans="3:7" x14ac:dyDescent="0.3">
      <c r="C423" s="9"/>
      <c r="D423" s="4"/>
      <c r="E423" s="34"/>
      <c r="F423" s="41"/>
      <c r="G423" s="63"/>
    </row>
    <row r="424" spans="3:7" x14ac:dyDescent="0.3">
      <c r="C424" s="9"/>
      <c r="D424" s="4"/>
      <c r="E424" s="34"/>
      <c r="F424" s="41"/>
      <c r="G424" s="63"/>
    </row>
    <row r="425" spans="3:7" x14ac:dyDescent="0.3">
      <c r="C425" s="9"/>
      <c r="D425" s="17"/>
      <c r="E425" s="34"/>
      <c r="F425" s="41"/>
      <c r="G425" s="63"/>
    </row>
    <row r="426" spans="3:7" x14ac:dyDescent="0.3">
      <c r="C426" s="9"/>
      <c r="D426" s="4"/>
      <c r="E426" s="34"/>
      <c r="F426" s="41"/>
      <c r="G426" s="63"/>
    </row>
    <row r="427" spans="3:7" x14ac:dyDescent="0.3">
      <c r="C427" s="9"/>
      <c r="D427" s="17"/>
      <c r="E427" s="34"/>
      <c r="F427" s="41"/>
      <c r="G427" s="63"/>
    </row>
    <row r="428" spans="3:7" x14ac:dyDescent="0.3">
      <c r="C428" s="9"/>
      <c r="D428" s="4"/>
      <c r="E428" s="34"/>
      <c r="F428" s="41"/>
      <c r="G428" s="63"/>
    </row>
    <row r="429" spans="3:7" x14ac:dyDescent="0.3">
      <c r="C429" s="9"/>
      <c r="D429" s="3"/>
      <c r="E429" s="34"/>
      <c r="F429" s="41"/>
      <c r="G429" s="63"/>
    </row>
    <row r="430" spans="3:7" x14ac:dyDescent="0.3">
      <c r="C430" s="9"/>
      <c r="D430" s="17"/>
      <c r="E430" s="34"/>
      <c r="F430" s="41"/>
      <c r="G430" s="63"/>
    </row>
    <row r="431" spans="3:7" x14ac:dyDescent="0.3">
      <c r="C431" s="9"/>
      <c r="D431" s="4"/>
      <c r="E431" s="34"/>
      <c r="F431" s="41"/>
      <c r="G431" s="63"/>
    </row>
    <row r="432" spans="3:7" x14ac:dyDescent="0.3">
      <c r="C432" s="9"/>
      <c r="D432" s="17"/>
      <c r="E432" s="34"/>
      <c r="F432" s="41"/>
      <c r="G432" s="63"/>
    </row>
    <row r="433" spans="3:7" x14ac:dyDescent="0.3">
      <c r="C433" s="9"/>
      <c r="D433" s="4"/>
      <c r="E433" s="34"/>
      <c r="F433" s="41"/>
      <c r="G433" s="63"/>
    </row>
    <row r="434" spans="3:7" x14ac:dyDescent="0.3">
      <c r="C434" s="9"/>
      <c r="D434" s="16"/>
      <c r="E434" s="34"/>
      <c r="F434" s="41"/>
      <c r="G434" s="63"/>
    </row>
    <row r="435" spans="3:7" x14ac:dyDescent="0.3">
      <c r="C435" s="9"/>
      <c r="D435" s="4"/>
      <c r="E435" s="34"/>
      <c r="F435" s="41"/>
      <c r="G435" s="63"/>
    </row>
    <row r="436" spans="3:7" x14ac:dyDescent="0.3">
      <c r="C436" s="9"/>
      <c r="D436" s="4"/>
      <c r="E436" s="34"/>
      <c r="F436" s="41"/>
      <c r="G436" s="63"/>
    </row>
    <row r="437" spans="3:7" x14ac:dyDescent="0.3">
      <c r="C437" s="9"/>
      <c r="D437" s="17"/>
      <c r="E437" s="34"/>
      <c r="F437" s="41"/>
      <c r="G437" s="63"/>
    </row>
    <row r="438" spans="3:7" x14ac:dyDescent="0.3">
      <c r="C438" s="9"/>
      <c r="D438" s="18"/>
      <c r="E438" s="34"/>
      <c r="F438" s="41"/>
      <c r="G438" s="63"/>
    </row>
    <row r="439" spans="3:7" x14ac:dyDescent="0.3">
      <c r="C439" s="9"/>
      <c r="D439" s="18"/>
      <c r="E439" s="34"/>
      <c r="F439" s="41"/>
      <c r="G439" s="63"/>
    </row>
    <row r="440" spans="3:7" x14ac:dyDescent="0.3">
      <c r="C440" s="51"/>
      <c r="D440" s="4"/>
      <c r="E440" s="51"/>
      <c r="F440" s="36"/>
      <c r="G440" s="40"/>
    </row>
    <row r="441" spans="3:7" x14ac:dyDescent="0.3">
      <c r="C441" s="51"/>
      <c r="D441" s="4"/>
      <c r="E441" s="51"/>
      <c r="F441" s="36"/>
      <c r="G441" s="40"/>
    </row>
    <row r="442" spans="3:7" x14ac:dyDescent="0.3">
      <c r="C442" s="9"/>
      <c r="D442" s="17"/>
      <c r="E442" s="34"/>
      <c r="F442" s="41"/>
      <c r="G442" s="63"/>
    </row>
    <row r="443" spans="3:7" x14ac:dyDescent="0.3">
      <c r="C443" s="9"/>
      <c r="D443" s="18"/>
      <c r="E443" s="34"/>
      <c r="F443" s="41"/>
      <c r="G443" s="63"/>
    </row>
    <row r="444" spans="3:7" x14ac:dyDescent="0.3">
      <c r="C444" s="51"/>
      <c r="D444" s="4"/>
      <c r="E444" s="51"/>
      <c r="F444" s="36"/>
      <c r="G444" s="40"/>
    </row>
    <row r="445" spans="3:7" x14ac:dyDescent="0.3">
      <c r="C445" s="9"/>
      <c r="D445" s="17"/>
      <c r="E445" s="34"/>
      <c r="F445" s="41"/>
      <c r="G445" s="63"/>
    </row>
    <row r="446" spans="3:7" x14ac:dyDescent="0.3">
      <c r="C446" s="9"/>
      <c r="D446" s="18"/>
      <c r="E446" s="34"/>
      <c r="F446" s="41"/>
      <c r="G446" s="63"/>
    </row>
    <row r="447" spans="3:7" x14ac:dyDescent="0.3">
      <c r="C447" s="51"/>
      <c r="D447" s="4"/>
      <c r="E447" s="51"/>
      <c r="F447" s="36"/>
      <c r="G447" s="40"/>
    </row>
    <row r="448" spans="3:7" x14ac:dyDescent="0.3">
      <c r="C448" s="9"/>
      <c r="D448" s="18"/>
      <c r="E448" s="34"/>
      <c r="F448" s="41"/>
      <c r="G448" s="63"/>
    </row>
    <row r="449" spans="2:9" x14ac:dyDescent="0.3">
      <c r="C449" s="9"/>
      <c r="D449" s="18"/>
      <c r="E449" s="34"/>
      <c r="F449" s="41"/>
      <c r="G449" s="63"/>
    </row>
    <row r="450" spans="2:9" x14ac:dyDescent="0.3">
      <c r="C450" s="9"/>
      <c r="D450" s="18"/>
      <c r="E450" s="34"/>
      <c r="F450" s="41"/>
      <c r="G450" s="63"/>
    </row>
    <row r="451" spans="2:9" x14ac:dyDescent="0.3">
      <c r="C451" s="51"/>
      <c r="D451" s="4"/>
      <c r="E451" s="34"/>
      <c r="F451" s="41"/>
      <c r="G451" s="63"/>
    </row>
    <row r="452" spans="2:9" x14ac:dyDescent="0.3">
      <c r="C452" s="9"/>
      <c r="D452" s="16"/>
      <c r="E452" s="34"/>
      <c r="F452" s="41"/>
      <c r="G452" s="63"/>
    </row>
    <row r="453" spans="2:9" x14ac:dyDescent="0.3">
      <c r="C453" s="9"/>
      <c r="D453" s="18"/>
      <c r="E453" s="34"/>
      <c r="F453" s="41"/>
      <c r="G453" s="63"/>
    </row>
    <row r="454" spans="2:9" x14ac:dyDescent="0.3">
      <c r="C454" s="51"/>
      <c r="D454" s="4"/>
      <c r="E454" s="51"/>
      <c r="F454" s="36"/>
      <c r="G454" s="40"/>
    </row>
    <row r="455" spans="2:9" x14ac:dyDescent="0.3">
      <c r="C455" s="9"/>
      <c r="D455" s="16"/>
      <c r="E455" s="34"/>
      <c r="F455" s="41"/>
      <c r="G455" s="63"/>
    </row>
    <row r="456" spans="2:9" x14ac:dyDescent="0.3">
      <c r="C456" s="9"/>
      <c r="D456" s="16"/>
      <c r="E456" s="34"/>
      <c r="F456" s="41"/>
      <c r="G456" s="63"/>
      <c r="H456" s="5"/>
      <c r="I456" s="7"/>
    </row>
    <row r="457" spans="2:9" x14ac:dyDescent="0.3">
      <c r="C457" s="9"/>
      <c r="D457" s="18"/>
      <c r="E457" s="34"/>
      <c r="F457" s="41"/>
      <c r="G457" s="63"/>
      <c r="H457" s="6"/>
    </row>
    <row r="458" spans="2:9" x14ac:dyDescent="0.3">
      <c r="C458" s="9"/>
      <c r="D458" s="16"/>
      <c r="E458" s="34"/>
      <c r="F458" s="41"/>
      <c r="G458" s="63"/>
    </row>
    <row r="459" spans="2:9" x14ac:dyDescent="0.3">
      <c r="C459" s="9"/>
      <c r="D459" s="50" t="s">
        <v>337</v>
      </c>
      <c r="E459" s="34"/>
      <c r="F459" s="41"/>
      <c r="G459" s="63"/>
    </row>
    <row r="460" spans="2:9" x14ac:dyDescent="0.3">
      <c r="C460" s="9"/>
      <c r="D460" s="15" t="s">
        <v>214</v>
      </c>
      <c r="E460" s="34"/>
      <c r="F460" s="41"/>
      <c r="G460" s="63"/>
    </row>
    <row r="461" spans="2:9" s="30" customFormat="1" x14ac:dyDescent="0.3">
      <c r="B461"/>
      <c r="C461" s="9"/>
      <c r="D461" s="32" t="s">
        <v>9</v>
      </c>
      <c r="E461" s="34"/>
      <c r="F461" s="41"/>
      <c r="G461" s="63"/>
    </row>
    <row r="462" spans="2:9" x14ac:dyDescent="0.3">
      <c r="B462" s="30"/>
      <c r="C462" s="9"/>
      <c r="D462" s="32" t="s">
        <v>10</v>
      </c>
      <c r="E462" s="34"/>
      <c r="F462" s="41"/>
      <c r="G462" s="63"/>
    </row>
    <row r="463" spans="2:9" x14ac:dyDescent="0.3">
      <c r="C463" s="84" t="s">
        <v>38</v>
      </c>
      <c r="D463" s="85"/>
      <c r="E463" s="85"/>
      <c r="F463" s="85"/>
      <c r="G463" s="86"/>
    </row>
    <row r="464" spans="2:9" x14ac:dyDescent="0.3">
      <c r="C464" s="87" t="s">
        <v>208</v>
      </c>
      <c r="D464" s="87" t="s">
        <v>209</v>
      </c>
      <c r="E464" s="89" t="s">
        <v>2</v>
      </c>
      <c r="F464" s="91" t="s">
        <v>3</v>
      </c>
      <c r="G464" s="82" t="s">
        <v>4</v>
      </c>
    </row>
    <row r="465" spans="3:7" x14ac:dyDescent="0.3">
      <c r="C465" s="88"/>
      <c r="D465" s="88"/>
      <c r="E465" s="90"/>
      <c r="F465" s="92"/>
      <c r="G465" s="83"/>
    </row>
    <row r="466" spans="3:7" x14ac:dyDescent="0.3">
      <c r="C466" s="9"/>
      <c r="D466" s="17" t="s">
        <v>321</v>
      </c>
      <c r="E466" s="34"/>
      <c r="F466" s="41"/>
      <c r="G466" s="63"/>
    </row>
    <row r="467" spans="3:7" x14ac:dyDescent="0.3">
      <c r="C467" s="9"/>
      <c r="D467" s="17" t="s">
        <v>15</v>
      </c>
      <c r="E467" s="34"/>
      <c r="F467" s="41"/>
      <c r="G467" s="63"/>
    </row>
    <row r="468" spans="3:7" x14ac:dyDescent="0.3">
      <c r="C468" s="9"/>
      <c r="D468" s="17" t="s">
        <v>50</v>
      </c>
      <c r="E468" s="34"/>
      <c r="F468" s="41"/>
      <c r="G468" s="63"/>
    </row>
    <row r="469" spans="3:7" x14ac:dyDescent="0.3">
      <c r="C469" s="9"/>
      <c r="D469" s="17" t="s">
        <v>51</v>
      </c>
      <c r="E469" s="34"/>
      <c r="F469" s="41"/>
      <c r="G469" s="63"/>
    </row>
    <row r="470" spans="3:7" x14ac:dyDescent="0.3">
      <c r="C470" s="9"/>
      <c r="D470" s="17" t="s">
        <v>52</v>
      </c>
      <c r="E470" s="34"/>
      <c r="F470" s="41"/>
      <c r="G470" s="63"/>
    </row>
    <row r="471" spans="3:7" ht="42" x14ac:dyDescent="0.3">
      <c r="C471" s="9"/>
      <c r="D471" s="4" t="s">
        <v>284</v>
      </c>
      <c r="E471" s="34"/>
      <c r="F471" s="41"/>
      <c r="G471" s="63"/>
    </row>
    <row r="472" spans="3:7" x14ac:dyDescent="0.3">
      <c r="C472" s="9"/>
      <c r="D472" s="17" t="s">
        <v>57</v>
      </c>
      <c r="E472" s="34"/>
      <c r="F472" s="41"/>
      <c r="G472" s="63"/>
    </row>
    <row r="473" spans="3:7" ht="42" x14ac:dyDescent="0.3">
      <c r="C473" s="9"/>
      <c r="D473" s="4" t="s">
        <v>285</v>
      </c>
      <c r="E473" s="34"/>
      <c r="F473" s="41"/>
      <c r="G473" s="63"/>
    </row>
    <row r="474" spans="3:7" x14ac:dyDescent="0.3">
      <c r="C474" s="9"/>
      <c r="D474" s="17" t="s">
        <v>286</v>
      </c>
      <c r="E474" s="34"/>
      <c r="F474" s="41"/>
      <c r="G474" s="63"/>
    </row>
    <row r="475" spans="3:7" ht="21.6" x14ac:dyDescent="0.3">
      <c r="C475" s="51">
        <v>1</v>
      </c>
      <c r="D475" s="4" t="s">
        <v>287</v>
      </c>
      <c r="E475" s="51">
        <v>1900</v>
      </c>
      <c r="F475" s="41"/>
      <c r="G475" s="64">
        <f>F475*E475</f>
        <v>0</v>
      </c>
    </row>
    <row r="476" spans="3:7" x14ac:dyDescent="0.3">
      <c r="C476" s="9"/>
      <c r="D476" s="17" t="s">
        <v>63</v>
      </c>
      <c r="E476" s="34"/>
      <c r="F476" s="41"/>
      <c r="G476" s="63"/>
    </row>
    <row r="477" spans="3:7" x14ac:dyDescent="0.3">
      <c r="C477" s="9"/>
      <c r="D477" s="18" t="s">
        <v>64</v>
      </c>
      <c r="E477" s="34"/>
      <c r="F477" s="41"/>
      <c r="G477" s="63"/>
    </row>
    <row r="478" spans="3:7" x14ac:dyDescent="0.3">
      <c r="C478" s="51">
        <v>2</v>
      </c>
      <c r="D478" s="4" t="s">
        <v>65</v>
      </c>
      <c r="E478" s="51">
        <v>190</v>
      </c>
      <c r="F478" s="36"/>
      <c r="G478" s="64">
        <f t="shared" ref="G478:G479" si="0">F478*E478</f>
        <v>0</v>
      </c>
    </row>
    <row r="479" spans="3:7" x14ac:dyDescent="0.3">
      <c r="C479" s="51">
        <v>3</v>
      </c>
      <c r="D479" s="4" t="s">
        <v>66</v>
      </c>
      <c r="E479" s="51">
        <v>90</v>
      </c>
      <c r="F479" s="36"/>
      <c r="G479" s="64">
        <f t="shared" si="0"/>
        <v>0</v>
      </c>
    </row>
    <row r="480" spans="3:7" x14ac:dyDescent="0.3">
      <c r="C480" s="9"/>
      <c r="D480" s="18" t="s">
        <v>69</v>
      </c>
      <c r="E480" s="34"/>
      <c r="F480" s="41"/>
      <c r="G480" s="64"/>
    </row>
    <row r="481" spans="3:7" x14ac:dyDescent="0.3">
      <c r="C481" s="51">
        <v>4</v>
      </c>
      <c r="D481" s="50" t="s">
        <v>70</v>
      </c>
      <c r="E481" s="34"/>
      <c r="F481" s="41"/>
      <c r="G481" s="64"/>
    </row>
    <row r="482" spans="3:7" x14ac:dyDescent="0.3">
      <c r="C482" s="9"/>
      <c r="D482" s="50" t="s">
        <v>71</v>
      </c>
      <c r="E482" s="51">
        <v>350</v>
      </c>
      <c r="F482" s="36"/>
      <c r="G482" s="64">
        <f>F482*E482</f>
        <v>0</v>
      </c>
    </row>
    <row r="483" spans="3:7" x14ac:dyDescent="0.3">
      <c r="C483" s="9"/>
      <c r="D483" s="17" t="s">
        <v>72</v>
      </c>
      <c r="E483" s="34"/>
      <c r="F483" s="41"/>
      <c r="G483" s="64"/>
    </row>
    <row r="484" spans="3:7" ht="31.8" x14ac:dyDescent="0.3">
      <c r="C484" s="9"/>
      <c r="D484" s="18" t="s">
        <v>288</v>
      </c>
      <c r="E484" s="34"/>
      <c r="F484" s="41"/>
      <c r="G484" s="64"/>
    </row>
    <row r="485" spans="3:7" x14ac:dyDescent="0.3">
      <c r="C485" s="51">
        <v>5</v>
      </c>
      <c r="D485" s="4" t="s">
        <v>76</v>
      </c>
      <c r="E485" s="51">
        <v>90</v>
      </c>
      <c r="F485" s="36"/>
      <c r="G485" s="64">
        <f>F485*E485</f>
        <v>0</v>
      </c>
    </row>
    <row r="486" spans="3:7" x14ac:dyDescent="0.3">
      <c r="C486" s="9"/>
      <c r="D486" s="17" t="s">
        <v>77</v>
      </c>
      <c r="E486" s="34"/>
      <c r="F486" s="41"/>
      <c r="G486" s="64"/>
    </row>
    <row r="487" spans="3:7" ht="21.6" x14ac:dyDescent="0.3">
      <c r="C487" s="9"/>
      <c r="D487" s="18" t="s">
        <v>289</v>
      </c>
      <c r="E487" s="34"/>
      <c r="F487" s="41"/>
      <c r="G487" s="64"/>
    </row>
    <row r="488" spans="3:7" x14ac:dyDescent="0.3">
      <c r="C488" s="51">
        <v>6</v>
      </c>
      <c r="D488" s="4" t="s">
        <v>80</v>
      </c>
      <c r="E488" s="51">
        <v>180</v>
      </c>
      <c r="F488" s="36"/>
      <c r="G488" s="64">
        <f t="shared" ref="G488:G489" si="1">F488*E488</f>
        <v>0</v>
      </c>
    </row>
    <row r="489" spans="3:7" x14ac:dyDescent="0.3">
      <c r="C489" s="51">
        <v>7</v>
      </c>
      <c r="D489" s="4" t="s">
        <v>81</v>
      </c>
      <c r="E489" s="51">
        <v>15</v>
      </c>
      <c r="F489" s="36"/>
      <c r="G489" s="64">
        <f t="shared" si="1"/>
        <v>0</v>
      </c>
    </row>
    <row r="490" spans="3:7" ht="31.8" x14ac:dyDescent="0.3">
      <c r="C490" s="9"/>
      <c r="D490" s="18" t="s">
        <v>290</v>
      </c>
      <c r="E490" s="34"/>
      <c r="F490" s="41"/>
      <c r="G490" s="63"/>
    </row>
    <row r="491" spans="3:7" x14ac:dyDescent="0.3">
      <c r="C491" s="51">
        <v>8</v>
      </c>
      <c r="D491" s="4" t="s">
        <v>80</v>
      </c>
      <c r="E491" s="51"/>
      <c r="F491" s="36"/>
      <c r="G491" s="40"/>
    </row>
    <row r="492" spans="3:7" ht="21.6" x14ac:dyDescent="0.3">
      <c r="C492" s="9"/>
      <c r="D492" s="18" t="s">
        <v>291</v>
      </c>
      <c r="E492" s="34"/>
      <c r="F492" s="41"/>
      <c r="G492" s="63"/>
    </row>
    <row r="493" spans="3:7" x14ac:dyDescent="0.3">
      <c r="C493" s="51">
        <v>9</v>
      </c>
      <c r="D493" s="4" t="s">
        <v>292</v>
      </c>
      <c r="E493" s="51"/>
      <c r="F493" s="36"/>
      <c r="G493" s="40"/>
    </row>
    <row r="494" spans="3:7" x14ac:dyDescent="0.3">
      <c r="C494" s="9"/>
      <c r="D494" s="17" t="s">
        <v>85</v>
      </c>
      <c r="E494" s="34"/>
      <c r="F494" s="41"/>
      <c r="G494" s="63"/>
    </row>
    <row r="495" spans="3:7" x14ac:dyDescent="0.3">
      <c r="C495" s="51">
        <v>10</v>
      </c>
      <c r="D495" s="4" t="s">
        <v>338</v>
      </c>
      <c r="E495" s="52">
        <v>1</v>
      </c>
      <c r="F495" s="41"/>
      <c r="G495" s="64">
        <f>F495*E495</f>
        <v>0</v>
      </c>
    </row>
    <row r="496" spans="3:7" x14ac:dyDescent="0.3">
      <c r="C496" s="9"/>
      <c r="D496" s="17" t="s">
        <v>293</v>
      </c>
      <c r="E496" s="34"/>
      <c r="F496" s="41"/>
      <c r="G496" s="63"/>
    </row>
    <row r="497" spans="3:8" ht="42" x14ac:dyDescent="0.3">
      <c r="C497" s="51">
        <v>11</v>
      </c>
      <c r="D497" s="4" t="s">
        <v>294</v>
      </c>
      <c r="E497" s="52">
        <v>17</v>
      </c>
      <c r="F497" s="41"/>
      <c r="G497" s="63">
        <f>F497*E497</f>
        <v>0</v>
      </c>
    </row>
    <row r="498" spans="3:8" x14ac:dyDescent="0.3">
      <c r="C498" s="9"/>
      <c r="D498" s="4"/>
      <c r="E498" s="51"/>
      <c r="F498" s="36"/>
      <c r="G498" s="40"/>
    </row>
    <row r="499" spans="3:8" x14ac:dyDescent="0.3">
      <c r="C499" s="9"/>
      <c r="D499" s="17" t="s">
        <v>89</v>
      </c>
      <c r="E499" s="34"/>
      <c r="F499" s="41"/>
      <c r="G499" s="63"/>
    </row>
    <row r="500" spans="3:8" x14ac:dyDescent="0.3">
      <c r="C500" s="51">
        <v>12</v>
      </c>
      <c r="D500" s="4" t="s">
        <v>90</v>
      </c>
      <c r="E500" s="52">
        <v>4</v>
      </c>
      <c r="F500" s="36"/>
      <c r="G500" s="64">
        <f t="shared" ref="G500:G501" si="2">F500*E500</f>
        <v>0</v>
      </c>
    </row>
    <row r="501" spans="3:8" ht="21.6" x14ac:dyDescent="0.3">
      <c r="C501" s="51">
        <v>13</v>
      </c>
      <c r="D501" s="4" t="s">
        <v>295</v>
      </c>
      <c r="E501" s="52">
        <v>12</v>
      </c>
      <c r="F501" s="41"/>
      <c r="G501" s="64">
        <f t="shared" si="2"/>
        <v>0</v>
      </c>
    </row>
    <row r="502" spans="3:8" x14ac:dyDescent="0.3">
      <c r="C502" s="9"/>
      <c r="D502" s="4"/>
      <c r="E502" s="52"/>
      <c r="F502" s="36"/>
      <c r="G502" s="40"/>
    </row>
    <row r="503" spans="3:8" x14ac:dyDescent="0.3">
      <c r="C503" s="9"/>
      <c r="D503" s="17" t="s">
        <v>93</v>
      </c>
      <c r="E503" s="52"/>
      <c r="F503" s="41"/>
      <c r="G503" s="63"/>
    </row>
    <row r="504" spans="3:8" ht="21.6" x14ac:dyDescent="0.3">
      <c r="C504" s="51">
        <v>14</v>
      </c>
      <c r="D504" s="4" t="s">
        <v>296</v>
      </c>
      <c r="E504" s="52">
        <v>291</v>
      </c>
      <c r="F504" s="41"/>
      <c r="G504" s="64">
        <f t="shared" ref="G504:G505" si="3">F504*E504</f>
        <v>0</v>
      </c>
    </row>
    <row r="505" spans="3:8" x14ac:dyDescent="0.3">
      <c r="C505" s="51">
        <v>15</v>
      </c>
      <c r="D505" s="4" t="s">
        <v>95</v>
      </c>
      <c r="E505" s="51">
        <v>100</v>
      </c>
      <c r="F505" s="36"/>
      <c r="G505" s="64">
        <f t="shared" si="3"/>
        <v>0</v>
      </c>
    </row>
    <row r="506" spans="3:8" ht="15" thickBot="1" x14ac:dyDescent="0.35">
      <c r="C506" s="51"/>
      <c r="D506" s="4"/>
      <c r="E506" s="51"/>
      <c r="F506" s="36"/>
      <c r="G506" s="64"/>
    </row>
    <row r="507" spans="3:8" ht="15.6" thickTop="1" thickBot="1" x14ac:dyDescent="0.35">
      <c r="C507" s="9"/>
      <c r="D507" s="19" t="s">
        <v>96</v>
      </c>
      <c r="E507" s="35"/>
      <c r="F507" s="37" t="s">
        <v>7</v>
      </c>
      <c r="G507" s="37">
        <f>SUM(G475:G505)</f>
        <v>0</v>
      </c>
    </row>
    <row r="508" spans="3:8" ht="15" thickTop="1" x14ac:dyDescent="0.3">
      <c r="C508" s="9"/>
      <c r="D508" s="50" t="s">
        <v>67</v>
      </c>
      <c r="E508" s="34"/>
      <c r="F508" s="41"/>
      <c r="G508" s="63"/>
    </row>
    <row r="509" spans="3:8" x14ac:dyDescent="0.3">
      <c r="C509" s="9"/>
      <c r="D509" s="50" t="s">
        <v>8</v>
      </c>
      <c r="E509" s="34"/>
      <c r="F509" s="41"/>
      <c r="G509" s="63"/>
    </row>
    <row r="510" spans="3:8" x14ac:dyDescent="0.3">
      <c r="C510" s="9"/>
      <c r="D510" s="15" t="s">
        <v>322</v>
      </c>
      <c r="E510" s="34"/>
      <c r="F510" s="41"/>
      <c r="G510" s="63"/>
    </row>
    <row r="511" spans="3:8" x14ac:dyDescent="0.3">
      <c r="C511" s="9"/>
      <c r="D511" s="32" t="s">
        <v>9</v>
      </c>
      <c r="E511" s="34"/>
      <c r="F511" s="41"/>
      <c r="G511" s="63"/>
      <c r="H511" s="30"/>
    </row>
    <row r="512" spans="3:8" x14ac:dyDescent="0.3">
      <c r="C512" s="9"/>
      <c r="D512" s="32" t="s">
        <v>10</v>
      </c>
      <c r="E512" s="34"/>
      <c r="F512" s="41"/>
      <c r="G512" s="63"/>
      <c r="H512" s="30"/>
    </row>
    <row r="513" spans="3:7" x14ac:dyDescent="0.3">
      <c r="C513" s="84" t="s">
        <v>39</v>
      </c>
      <c r="D513" s="85"/>
      <c r="E513" s="85"/>
      <c r="F513" s="85"/>
      <c r="G513" s="86"/>
    </row>
    <row r="514" spans="3:7" x14ac:dyDescent="0.3">
      <c r="C514" s="87" t="s">
        <v>208</v>
      </c>
      <c r="D514" s="87" t="s">
        <v>209</v>
      </c>
      <c r="E514" s="89" t="s">
        <v>2</v>
      </c>
      <c r="F514" s="91" t="s">
        <v>3</v>
      </c>
      <c r="G514" s="82" t="s">
        <v>4</v>
      </c>
    </row>
    <row r="515" spans="3:7" x14ac:dyDescent="0.3">
      <c r="C515" s="88"/>
      <c r="D515" s="88"/>
      <c r="E515" s="90"/>
      <c r="F515" s="92"/>
      <c r="G515" s="83"/>
    </row>
    <row r="516" spans="3:7" x14ac:dyDescent="0.3">
      <c r="C516" s="9"/>
      <c r="D516" s="17" t="s">
        <v>49</v>
      </c>
      <c r="E516" s="34"/>
      <c r="F516" s="41"/>
      <c r="G516" s="63"/>
    </row>
    <row r="517" spans="3:7" x14ac:dyDescent="0.3">
      <c r="C517" s="9"/>
      <c r="D517" s="17" t="s">
        <v>35</v>
      </c>
      <c r="E517" s="34"/>
      <c r="F517" s="41"/>
      <c r="G517" s="63"/>
    </row>
    <row r="518" spans="3:7" x14ac:dyDescent="0.3">
      <c r="C518" s="9"/>
      <c r="D518" s="17" t="s">
        <v>97</v>
      </c>
      <c r="E518" s="34"/>
      <c r="F518" s="41"/>
      <c r="G518" s="63"/>
    </row>
    <row r="519" spans="3:7" x14ac:dyDescent="0.3">
      <c r="C519" s="9"/>
      <c r="D519" s="17" t="s">
        <v>98</v>
      </c>
      <c r="E519" s="34"/>
      <c r="F519" s="41"/>
      <c r="G519" s="63"/>
    </row>
    <row r="520" spans="3:7" x14ac:dyDescent="0.3">
      <c r="C520" s="9"/>
      <c r="D520" s="17" t="s">
        <v>51</v>
      </c>
      <c r="E520" s="34"/>
      <c r="F520" s="41"/>
      <c r="G520" s="63"/>
    </row>
    <row r="521" spans="3:7" ht="163.19999999999999" x14ac:dyDescent="0.3">
      <c r="C521" s="9"/>
      <c r="D521" s="54" t="s">
        <v>297</v>
      </c>
      <c r="E521" s="34"/>
      <c r="F521" s="41"/>
      <c r="G521" s="63"/>
    </row>
    <row r="522" spans="3:7" x14ac:dyDescent="0.3">
      <c r="C522" s="9"/>
      <c r="D522" s="4"/>
      <c r="E522" s="34"/>
      <c r="F522" s="41"/>
      <c r="G522" s="63"/>
    </row>
    <row r="523" spans="3:7" x14ac:dyDescent="0.3">
      <c r="C523" s="9"/>
      <c r="D523" s="17" t="s">
        <v>105</v>
      </c>
      <c r="E523" s="34"/>
      <c r="F523" s="41"/>
      <c r="G523" s="63"/>
    </row>
    <row r="524" spans="3:7" x14ac:dyDescent="0.3">
      <c r="C524" s="9"/>
      <c r="D524" s="18" t="s">
        <v>336</v>
      </c>
      <c r="E524" s="34"/>
      <c r="F524" s="41"/>
      <c r="G524" s="63"/>
    </row>
    <row r="525" spans="3:7" x14ac:dyDescent="0.3">
      <c r="C525" s="51">
        <v>1</v>
      </c>
      <c r="D525" s="4" t="s">
        <v>106</v>
      </c>
      <c r="E525" s="51">
        <f>291*0.05</f>
        <v>14.55</v>
      </c>
      <c r="F525" s="36"/>
      <c r="G525" s="40">
        <f>F525*E525</f>
        <v>0</v>
      </c>
    </row>
    <row r="526" spans="3:7" x14ac:dyDescent="0.3">
      <c r="C526" s="9"/>
      <c r="D526" s="17" t="s">
        <v>107</v>
      </c>
      <c r="E526" s="34"/>
      <c r="F526" s="41"/>
      <c r="G526" s="63"/>
    </row>
    <row r="527" spans="3:7" x14ac:dyDescent="0.3">
      <c r="C527" s="9"/>
      <c r="D527" s="18" t="s">
        <v>108</v>
      </c>
      <c r="E527" s="34"/>
      <c r="F527" s="41"/>
      <c r="G527" s="63"/>
    </row>
    <row r="528" spans="3:7" x14ac:dyDescent="0.3">
      <c r="C528" s="51">
        <v>2</v>
      </c>
      <c r="D528" s="4" t="s">
        <v>109</v>
      </c>
      <c r="E528" s="51">
        <v>30</v>
      </c>
      <c r="F528" s="36"/>
      <c r="G528" s="40">
        <f t="shared" ref="G528:G529" si="4">F528*E528</f>
        <v>0</v>
      </c>
    </row>
    <row r="529" spans="3:7" x14ac:dyDescent="0.3">
      <c r="C529" s="51">
        <v>3</v>
      </c>
      <c r="D529" s="4" t="s">
        <v>110</v>
      </c>
      <c r="E529" s="51">
        <v>5</v>
      </c>
      <c r="F529" s="36"/>
      <c r="G529" s="40">
        <f t="shared" si="4"/>
        <v>0</v>
      </c>
    </row>
    <row r="530" spans="3:7" x14ac:dyDescent="0.3">
      <c r="C530" s="9"/>
      <c r="D530" s="18" t="s">
        <v>108</v>
      </c>
      <c r="E530" s="34"/>
      <c r="F530" s="41"/>
      <c r="G530" s="63"/>
    </row>
    <row r="531" spans="3:7" x14ac:dyDescent="0.3">
      <c r="C531" s="51">
        <v>4</v>
      </c>
      <c r="D531" s="4" t="s">
        <v>113</v>
      </c>
      <c r="E531" s="51"/>
      <c r="F531" s="36"/>
      <c r="G531" s="40"/>
    </row>
    <row r="532" spans="3:7" x14ac:dyDescent="0.3">
      <c r="C532" s="51">
        <v>5</v>
      </c>
      <c r="D532" s="4" t="s">
        <v>114</v>
      </c>
      <c r="E532" s="51"/>
      <c r="F532" s="36"/>
      <c r="G532" s="40"/>
    </row>
    <row r="533" spans="3:7" x14ac:dyDescent="0.3">
      <c r="C533" s="51">
        <v>6</v>
      </c>
      <c r="D533" s="4" t="s">
        <v>115</v>
      </c>
      <c r="E533" s="51"/>
      <c r="F533" s="36"/>
      <c r="G533" s="40"/>
    </row>
    <row r="534" spans="3:7" x14ac:dyDescent="0.3">
      <c r="C534" s="9"/>
      <c r="D534" s="17" t="s">
        <v>116</v>
      </c>
      <c r="E534" s="34"/>
      <c r="F534" s="41"/>
      <c r="G534" s="63"/>
    </row>
    <row r="535" spans="3:7" x14ac:dyDescent="0.3">
      <c r="C535" s="9"/>
      <c r="D535" s="17" t="s">
        <v>117</v>
      </c>
      <c r="E535" s="34"/>
      <c r="F535" s="41"/>
      <c r="G535" s="63"/>
    </row>
    <row r="536" spans="3:7" x14ac:dyDescent="0.3">
      <c r="C536" s="51">
        <v>7</v>
      </c>
      <c r="D536" s="4" t="s">
        <v>118</v>
      </c>
      <c r="E536" s="51">
        <v>95</v>
      </c>
      <c r="F536" s="36"/>
      <c r="G536" s="40">
        <f>F536*E536</f>
        <v>0</v>
      </c>
    </row>
    <row r="537" spans="3:7" x14ac:dyDescent="0.3">
      <c r="C537" s="9"/>
      <c r="D537" s="17" t="s">
        <v>119</v>
      </c>
      <c r="E537" s="34"/>
      <c r="F537" s="41"/>
      <c r="G537" s="63"/>
    </row>
    <row r="538" spans="3:7" ht="21.6" x14ac:dyDescent="0.3">
      <c r="C538" s="51">
        <v>8</v>
      </c>
      <c r="D538" s="4" t="s">
        <v>298</v>
      </c>
      <c r="E538" s="51">
        <v>6</v>
      </c>
      <c r="F538" s="41"/>
      <c r="G538" s="40">
        <f>F538*E538</f>
        <v>0</v>
      </c>
    </row>
    <row r="539" spans="3:7" x14ac:dyDescent="0.3">
      <c r="C539" s="9"/>
      <c r="D539" s="17" t="s">
        <v>121</v>
      </c>
      <c r="E539" s="34"/>
      <c r="F539" s="41"/>
      <c r="G539" s="63"/>
    </row>
    <row r="540" spans="3:7" x14ac:dyDescent="0.3">
      <c r="C540" s="9"/>
      <c r="D540" s="18" t="s">
        <v>122</v>
      </c>
      <c r="E540" s="34"/>
      <c r="F540" s="41"/>
      <c r="G540" s="63"/>
    </row>
    <row r="541" spans="3:7" x14ac:dyDescent="0.3">
      <c r="C541" s="9"/>
      <c r="D541" s="18" t="s">
        <v>123</v>
      </c>
      <c r="E541" s="34"/>
      <c r="F541" s="41"/>
      <c r="G541" s="63"/>
    </row>
    <row r="542" spans="3:7" x14ac:dyDescent="0.3">
      <c r="C542" s="51">
        <v>9</v>
      </c>
      <c r="D542" s="4" t="s">
        <v>124</v>
      </c>
      <c r="E542" s="51">
        <v>85</v>
      </c>
      <c r="F542" s="36"/>
      <c r="G542" s="40">
        <f>F542*E542</f>
        <v>0</v>
      </c>
    </row>
    <row r="543" spans="3:7" x14ac:dyDescent="0.3">
      <c r="C543" s="9"/>
      <c r="D543" s="18" t="s">
        <v>122</v>
      </c>
      <c r="E543" s="34"/>
      <c r="F543" s="41"/>
      <c r="G543" s="63"/>
    </row>
    <row r="544" spans="3:7" x14ac:dyDescent="0.3">
      <c r="C544" s="9"/>
      <c r="D544" s="18" t="s">
        <v>125</v>
      </c>
      <c r="E544" s="34"/>
      <c r="F544" s="41"/>
      <c r="G544" s="63"/>
    </row>
    <row r="545" spans="3:8" x14ac:dyDescent="0.3">
      <c r="C545" s="51">
        <v>10</v>
      </c>
      <c r="D545" s="4" t="s">
        <v>124</v>
      </c>
      <c r="E545" s="51">
        <v>291</v>
      </c>
      <c r="F545" s="36"/>
      <c r="G545" s="40">
        <f>F545*E545</f>
        <v>0</v>
      </c>
    </row>
    <row r="546" spans="3:8" x14ac:dyDescent="0.3">
      <c r="C546" s="9"/>
      <c r="D546" s="17" t="s">
        <v>299</v>
      </c>
      <c r="E546" s="34"/>
      <c r="F546" s="41"/>
      <c r="G546" s="63"/>
    </row>
    <row r="547" spans="3:8" x14ac:dyDescent="0.3">
      <c r="C547" s="51">
        <v>11</v>
      </c>
      <c r="D547" s="4" t="s">
        <v>128</v>
      </c>
      <c r="E547" s="51">
        <v>18</v>
      </c>
      <c r="F547" s="36"/>
      <c r="G547" s="40">
        <f t="shared" ref="G547:G548" si="5">F547*E547</f>
        <v>0</v>
      </c>
    </row>
    <row r="548" spans="3:8" x14ac:dyDescent="0.3">
      <c r="C548" s="51">
        <v>12</v>
      </c>
      <c r="D548" s="4" t="s">
        <v>129</v>
      </c>
      <c r="E548" s="51">
        <v>53</v>
      </c>
      <c r="F548" s="36"/>
      <c r="G548" s="40">
        <f t="shared" si="5"/>
        <v>0</v>
      </c>
    </row>
    <row r="549" spans="3:8" x14ac:dyDescent="0.3">
      <c r="C549" s="9"/>
      <c r="D549" s="17" t="s">
        <v>130</v>
      </c>
      <c r="E549" s="34"/>
      <c r="F549" s="41"/>
      <c r="G549" s="63"/>
    </row>
    <row r="550" spans="3:8" x14ac:dyDescent="0.3">
      <c r="C550" s="9"/>
      <c r="D550" s="18" t="s">
        <v>131</v>
      </c>
      <c r="E550" s="34"/>
      <c r="F550" s="41"/>
      <c r="G550" s="63"/>
    </row>
    <row r="551" spans="3:8" x14ac:dyDescent="0.3">
      <c r="C551" s="51">
        <v>13</v>
      </c>
      <c r="D551" s="20" t="s">
        <v>225</v>
      </c>
      <c r="E551" s="34"/>
      <c r="F551" s="45"/>
      <c r="G551" s="63"/>
    </row>
    <row r="552" spans="3:8" x14ac:dyDescent="0.3">
      <c r="C552" s="9"/>
      <c r="D552" s="20" t="s">
        <v>132</v>
      </c>
      <c r="E552" s="51">
        <v>291</v>
      </c>
      <c r="F552" s="36"/>
      <c r="G552" s="40">
        <f>F552*E552</f>
        <v>0</v>
      </c>
    </row>
    <row r="553" spans="3:8" ht="30.6" x14ac:dyDescent="0.3">
      <c r="C553" s="51">
        <v>14</v>
      </c>
      <c r="D553" s="58" t="s">
        <v>300</v>
      </c>
      <c r="E553" s="51">
        <v>25</v>
      </c>
      <c r="F553" s="41"/>
      <c r="G553" s="40">
        <f>F553*E553</f>
        <v>0</v>
      </c>
    </row>
    <row r="554" spans="3:8" ht="15" thickBot="1" x14ac:dyDescent="0.35">
      <c r="C554" s="51"/>
      <c r="D554" s="72"/>
      <c r="E554" s="51"/>
      <c r="F554" s="41"/>
      <c r="G554" s="40"/>
    </row>
    <row r="555" spans="3:8" ht="15.6" thickTop="1" thickBot="1" x14ac:dyDescent="0.35">
      <c r="C555" s="9"/>
      <c r="D555" s="19" t="s">
        <v>354</v>
      </c>
      <c r="E555" s="35"/>
      <c r="F555" s="37" t="s">
        <v>7</v>
      </c>
      <c r="G555" s="37">
        <f>SUM(G525:G553)</f>
        <v>0</v>
      </c>
    </row>
    <row r="556" spans="3:8" ht="15" thickTop="1" x14ac:dyDescent="0.3">
      <c r="C556" s="9"/>
      <c r="D556" s="50" t="s">
        <v>67</v>
      </c>
      <c r="E556" s="34"/>
      <c r="F556" s="41"/>
      <c r="G556" s="63"/>
    </row>
    <row r="557" spans="3:8" x14ac:dyDescent="0.3">
      <c r="C557" s="9"/>
      <c r="D557" s="50" t="s">
        <v>36</v>
      </c>
      <c r="E557" s="34"/>
      <c r="F557" s="41"/>
      <c r="G557" s="63"/>
    </row>
    <row r="558" spans="3:8" x14ac:dyDescent="0.3">
      <c r="C558" s="9"/>
      <c r="D558" s="15" t="s">
        <v>323</v>
      </c>
      <c r="E558" s="34"/>
      <c r="F558" s="41"/>
      <c r="G558" s="63"/>
    </row>
    <row r="559" spans="3:8" x14ac:dyDescent="0.3">
      <c r="C559" s="9"/>
      <c r="D559" s="15" t="s">
        <v>98</v>
      </c>
      <c r="E559" s="34"/>
      <c r="F559" s="41"/>
      <c r="G559" s="63"/>
    </row>
    <row r="560" spans="3:8" x14ac:dyDescent="0.3">
      <c r="C560" s="9"/>
      <c r="D560" s="32" t="s">
        <v>9</v>
      </c>
      <c r="E560" s="34"/>
      <c r="F560" s="41"/>
      <c r="G560" s="63"/>
      <c r="H560" s="30"/>
    </row>
    <row r="561" spans="3:8" x14ac:dyDescent="0.3">
      <c r="C561" s="9"/>
      <c r="D561" s="32" t="s">
        <v>10</v>
      </c>
      <c r="E561" s="34"/>
      <c r="F561" s="41"/>
      <c r="G561" s="63"/>
      <c r="H561" s="30"/>
    </row>
    <row r="562" spans="3:8" x14ac:dyDescent="0.3">
      <c r="C562" s="84" t="s">
        <v>40</v>
      </c>
      <c r="D562" s="85"/>
      <c r="E562" s="85"/>
      <c r="F562" s="85"/>
      <c r="G562" s="86"/>
    </row>
    <row r="563" spans="3:8" x14ac:dyDescent="0.3">
      <c r="C563" s="87" t="s">
        <v>208</v>
      </c>
      <c r="D563" s="87" t="s">
        <v>209</v>
      </c>
      <c r="E563" s="89" t="s">
        <v>2</v>
      </c>
      <c r="F563" s="91" t="s">
        <v>3</v>
      </c>
      <c r="G563" s="82" t="s">
        <v>4</v>
      </c>
    </row>
    <row r="564" spans="3:8" x14ac:dyDescent="0.3">
      <c r="C564" s="88"/>
      <c r="D564" s="88"/>
      <c r="E564" s="90"/>
      <c r="F564" s="92"/>
      <c r="G564" s="83"/>
    </row>
    <row r="565" spans="3:8" ht="15" thickBot="1" x14ac:dyDescent="0.35">
      <c r="C565" s="9"/>
      <c r="D565" s="18"/>
      <c r="E565" s="34"/>
      <c r="F565" s="41"/>
      <c r="G565" s="63"/>
    </row>
    <row r="566" spans="3:8" ht="15.6" thickTop="1" thickBot="1" x14ac:dyDescent="0.35">
      <c r="C566" s="9"/>
      <c r="D566" s="33" t="s">
        <v>12</v>
      </c>
      <c r="E566" s="35"/>
      <c r="F566" s="37" t="s">
        <v>7</v>
      </c>
      <c r="G566" s="37">
        <f>G555</f>
        <v>0</v>
      </c>
    </row>
    <row r="567" spans="3:8" ht="15" thickTop="1" x14ac:dyDescent="0.3">
      <c r="C567" s="9"/>
      <c r="D567" s="18"/>
      <c r="E567" s="34"/>
      <c r="F567" s="41"/>
      <c r="G567" s="63"/>
    </row>
    <row r="568" spans="3:8" x14ac:dyDescent="0.3">
      <c r="C568" s="9"/>
      <c r="D568" s="17" t="s">
        <v>355</v>
      </c>
      <c r="E568" s="34"/>
      <c r="F568" s="41"/>
      <c r="G568" s="63"/>
    </row>
    <row r="569" spans="3:8" x14ac:dyDescent="0.3">
      <c r="C569" s="9"/>
      <c r="D569" s="18" t="s">
        <v>134</v>
      </c>
      <c r="E569" s="34"/>
      <c r="F569" s="41"/>
      <c r="G569" s="63"/>
    </row>
    <row r="570" spans="3:8" x14ac:dyDescent="0.3">
      <c r="C570" s="9"/>
      <c r="D570" s="18" t="s">
        <v>301</v>
      </c>
      <c r="E570" s="34"/>
      <c r="F570" s="41"/>
      <c r="G570" s="63"/>
    </row>
    <row r="571" spans="3:8" x14ac:dyDescent="0.3">
      <c r="C571" s="9"/>
      <c r="D571" s="18" t="s">
        <v>302</v>
      </c>
      <c r="E571" s="34"/>
      <c r="F571" s="41"/>
      <c r="G571" s="63"/>
    </row>
    <row r="572" spans="3:8" x14ac:dyDescent="0.3">
      <c r="C572" s="51">
        <v>15</v>
      </c>
      <c r="D572" s="4" t="s">
        <v>135</v>
      </c>
      <c r="E572" s="51">
        <v>120</v>
      </c>
      <c r="F572" s="36"/>
      <c r="G572" s="40">
        <f>F572*E572</f>
        <v>0</v>
      </c>
    </row>
    <row r="573" spans="3:8" x14ac:dyDescent="0.3">
      <c r="C573" s="9"/>
      <c r="D573" s="18" t="s">
        <v>136</v>
      </c>
      <c r="E573" s="34"/>
      <c r="F573" s="41"/>
      <c r="G573" s="63"/>
    </row>
    <row r="574" spans="3:8" x14ac:dyDescent="0.3">
      <c r="C574" s="51">
        <v>16</v>
      </c>
      <c r="D574" s="4" t="s">
        <v>135</v>
      </c>
      <c r="E574" s="51">
        <v>150</v>
      </c>
      <c r="F574" s="36"/>
      <c r="G574" s="40">
        <f>F574*E574</f>
        <v>0</v>
      </c>
    </row>
    <row r="575" spans="3:8" x14ac:dyDescent="0.3">
      <c r="C575" s="9"/>
      <c r="D575" s="18" t="s">
        <v>137</v>
      </c>
      <c r="E575" s="34"/>
      <c r="F575" s="41"/>
      <c r="G575" s="63"/>
    </row>
    <row r="576" spans="3:8" x14ac:dyDescent="0.3">
      <c r="C576" s="51">
        <v>17</v>
      </c>
      <c r="D576" s="4" t="s">
        <v>138</v>
      </c>
      <c r="E576" s="51">
        <f>1.89*8</f>
        <v>15.12</v>
      </c>
      <c r="F576" s="36"/>
      <c r="G576" s="40">
        <f>F576*E576</f>
        <v>0</v>
      </c>
    </row>
    <row r="577" spans="3:7" x14ac:dyDescent="0.3">
      <c r="C577" s="9"/>
      <c r="D577" s="18"/>
      <c r="E577" s="34"/>
      <c r="F577" s="41"/>
      <c r="G577" s="63"/>
    </row>
    <row r="578" spans="3:7" x14ac:dyDescent="0.3">
      <c r="C578" s="9"/>
      <c r="D578" s="18"/>
      <c r="E578" s="34"/>
      <c r="F578" s="41"/>
      <c r="G578" s="63"/>
    </row>
    <row r="579" spans="3:7" x14ac:dyDescent="0.3">
      <c r="C579" s="9"/>
      <c r="D579" s="18"/>
      <c r="E579" s="34"/>
      <c r="F579" s="41"/>
      <c r="G579" s="63"/>
    </row>
    <row r="580" spans="3:7" x14ac:dyDescent="0.3">
      <c r="C580" s="9"/>
      <c r="D580" s="18"/>
      <c r="E580" s="34"/>
      <c r="F580" s="41"/>
      <c r="G580" s="63"/>
    </row>
    <row r="581" spans="3:7" x14ac:dyDescent="0.3">
      <c r="C581" s="9"/>
      <c r="D581" s="18"/>
      <c r="E581" s="34"/>
      <c r="F581" s="41"/>
      <c r="G581" s="63"/>
    </row>
    <row r="582" spans="3:7" x14ac:dyDescent="0.3">
      <c r="C582" s="9"/>
      <c r="D582" s="18"/>
      <c r="E582" s="34"/>
      <c r="F582" s="41"/>
      <c r="G582" s="63"/>
    </row>
    <row r="583" spans="3:7" x14ac:dyDescent="0.3">
      <c r="C583" s="9"/>
      <c r="D583" s="18"/>
      <c r="E583" s="34"/>
      <c r="F583" s="41"/>
      <c r="G583" s="63"/>
    </row>
    <row r="584" spans="3:7" x14ac:dyDescent="0.3">
      <c r="C584" s="9"/>
      <c r="D584" s="18"/>
      <c r="E584" s="34"/>
      <c r="F584" s="41"/>
      <c r="G584" s="63"/>
    </row>
    <row r="585" spans="3:7" x14ac:dyDescent="0.3">
      <c r="C585" s="9"/>
      <c r="D585" s="18"/>
      <c r="E585" s="34"/>
      <c r="F585" s="41"/>
      <c r="G585" s="63"/>
    </row>
    <row r="586" spans="3:7" x14ac:dyDescent="0.3">
      <c r="C586" s="9"/>
      <c r="D586" s="18"/>
      <c r="E586" s="34"/>
      <c r="F586" s="41"/>
      <c r="G586" s="63"/>
    </row>
    <row r="587" spans="3:7" x14ac:dyDescent="0.3">
      <c r="C587" s="9"/>
      <c r="D587" s="18"/>
      <c r="E587" s="34"/>
      <c r="F587" s="41"/>
      <c r="G587" s="63"/>
    </row>
    <row r="588" spans="3:7" x14ac:dyDescent="0.3">
      <c r="C588" s="9"/>
      <c r="D588" s="18"/>
      <c r="E588" s="34"/>
      <c r="F588" s="41"/>
      <c r="G588" s="63"/>
    </row>
    <row r="589" spans="3:7" x14ac:dyDescent="0.3">
      <c r="C589" s="9"/>
      <c r="D589" s="18"/>
      <c r="E589" s="34"/>
      <c r="F589" s="41"/>
      <c r="G589" s="63"/>
    </row>
    <row r="590" spans="3:7" x14ac:dyDescent="0.3">
      <c r="C590" s="9"/>
      <c r="D590" s="18"/>
      <c r="E590" s="34"/>
      <c r="F590" s="41"/>
      <c r="G590" s="63"/>
    </row>
    <row r="591" spans="3:7" x14ac:dyDescent="0.3">
      <c r="C591" s="9"/>
      <c r="D591" s="18"/>
      <c r="E591" s="34"/>
      <c r="F591" s="41"/>
      <c r="G591" s="63"/>
    </row>
    <row r="592" spans="3:7" x14ac:dyDescent="0.3">
      <c r="C592" s="9"/>
      <c r="D592" s="18"/>
      <c r="E592" s="34"/>
      <c r="F592" s="41"/>
      <c r="G592" s="63"/>
    </row>
    <row r="593" spans="3:7" x14ac:dyDescent="0.3">
      <c r="C593" s="9"/>
      <c r="D593" s="18"/>
      <c r="E593" s="34"/>
      <c r="F593" s="41"/>
      <c r="G593" s="63"/>
    </row>
    <row r="594" spans="3:7" x14ac:dyDescent="0.3">
      <c r="C594" s="9"/>
      <c r="D594" s="18"/>
      <c r="E594" s="34"/>
      <c r="F594" s="41"/>
      <c r="G594" s="63"/>
    </row>
    <row r="595" spans="3:7" x14ac:dyDescent="0.3">
      <c r="C595" s="9"/>
      <c r="D595" s="18"/>
      <c r="E595" s="34"/>
      <c r="F595" s="41"/>
      <c r="G595" s="63"/>
    </row>
    <row r="596" spans="3:7" x14ac:dyDescent="0.3">
      <c r="C596" s="9"/>
      <c r="D596" s="18"/>
      <c r="E596" s="34"/>
      <c r="F596" s="41"/>
      <c r="G596" s="63"/>
    </row>
    <row r="597" spans="3:7" x14ac:dyDescent="0.3">
      <c r="C597" s="9"/>
      <c r="D597" s="18"/>
      <c r="E597" s="34"/>
      <c r="F597" s="41"/>
      <c r="G597" s="63"/>
    </row>
    <row r="598" spans="3:7" x14ac:dyDescent="0.3">
      <c r="C598" s="9"/>
      <c r="D598" s="18"/>
      <c r="E598" s="34"/>
      <c r="F598" s="41"/>
      <c r="G598" s="63"/>
    </row>
    <row r="599" spans="3:7" x14ac:dyDescent="0.3">
      <c r="C599" s="9"/>
      <c r="D599" s="18"/>
      <c r="E599" s="34"/>
      <c r="F599" s="41"/>
      <c r="G599" s="63"/>
    </row>
    <row r="600" spans="3:7" x14ac:dyDescent="0.3">
      <c r="C600" s="9"/>
      <c r="D600" s="18"/>
      <c r="E600" s="34"/>
      <c r="F600" s="41"/>
      <c r="G600" s="63"/>
    </row>
    <row r="601" spans="3:7" x14ac:dyDescent="0.3">
      <c r="C601" s="9"/>
      <c r="D601" s="18"/>
      <c r="E601" s="34"/>
      <c r="F601" s="41"/>
      <c r="G601" s="63"/>
    </row>
    <row r="602" spans="3:7" x14ac:dyDescent="0.3">
      <c r="C602" s="9"/>
      <c r="D602" s="18"/>
      <c r="E602" s="34"/>
      <c r="F602" s="41"/>
      <c r="G602" s="63"/>
    </row>
    <row r="603" spans="3:7" x14ac:dyDescent="0.3">
      <c r="C603" s="9"/>
      <c r="D603" s="18"/>
      <c r="E603" s="34"/>
      <c r="F603" s="41"/>
      <c r="G603" s="63"/>
    </row>
    <row r="604" spans="3:7" x14ac:dyDescent="0.3">
      <c r="C604" s="9"/>
      <c r="D604" s="18"/>
      <c r="E604" s="34"/>
      <c r="F604" s="41"/>
      <c r="G604" s="63"/>
    </row>
    <row r="605" spans="3:7" x14ac:dyDescent="0.3">
      <c r="C605" s="9"/>
      <c r="D605" s="18"/>
      <c r="E605" s="34"/>
      <c r="F605" s="41"/>
      <c r="G605" s="63"/>
    </row>
    <row r="606" spans="3:7" x14ac:dyDescent="0.3">
      <c r="C606" s="9"/>
      <c r="D606" s="18"/>
      <c r="E606" s="34"/>
      <c r="F606" s="41"/>
      <c r="G606" s="63"/>
    </row>
    <row r="607" spans="3:7" x14ac:dyDescent="0.3">
      <c r="C607" s="9"/>
      <c r="D607" s="18"/>
      <c r="E607" s="34"/>
      <c r="F607" s="41"/>
      <c r="G607" s="63"/>
    </row>
    <row r="608" spans="3:7" x14ac:dyDescent="0.3">
      <c r="C608" s="9"/>
      <c r="D608" s="18"/>
      <c r="E608" s="34"/>
      <c r="F608" s="41"/>
      <c r="G608" s="63"/>
    </row>
    <row r="609" spans="3:8" x14ac:dyDescent="0.3">
      <c r="C609" s="9"/>
      <c r="D609" s="18"/>
      <c r="E609" s="34"/>
      <c r="F609" s="41"/>
      <c r="G609" s="63"/>
    </row>
    <row r="610" spans="3:8" x14ac:dyDescent="0.3">
      <c r="C610" s="9"/>
      <c r="D610" s="18"/>
      <c r="E610" s="34"/>
      <c r="F610" s="41"/>
      <c r="G610" s="63"/>
    </row>
    <row r="611" spans="3:8" x14ac:dyDescent="0.3">
      <c r="C611" s="9"/>
      <c r="D611" s="18"/>
      <c r="E611" s="34"/>
      <c r="F611" s="41"/>
      <c r="G611" s="63"/>
    </row>
    <row r="612" spans="3:8" x14ac:dyDescent="0.3">
      <c r="C612" s="9"/>
      <c r="D612" s="18"/>
      <c r="E612" s="34"/>
      <c r="F612" s="41"/>
      <c r="G612" s="63"/>
    </row>
    <row r="613" spans="3:8" x14ac:dyDescent="0.3">
      <c r="C613" s="9"/>
      <c r="D613" s="18"/>
      <c r="E613" s="34"/>
      <c r="F613" s="41"/>
      <c r="G613" s="63"/>
    </row>
    <row r="614" spans="3:8" x14ac:dyDescent="0.3">
      <c r="C614" s="9"/>
      <c r="D614" s="18"/>
      <c r="E614" s="34"/>
      <c r="F614" s="41"/>
      <c r="G614" s="63"/>
    </row>
    <row r="615" spans="3:8" ht="15" thickBot="1" x14ac:dyDescent="0.35">
      <c r="C615" s="9"/>
      <c r="D615" s="18"/>
      <c r="E615" s="34"/>
      <c r="F615" s="41"/>
      <c r="G615" s="63"/>
    </row>
    <row r="616" spans="3:8" ht="15.6" thickTop="1" thickBot="1" x14ac:dyDescent="0.35">
      <c r="C616" s="9"/>
      <c r="D616" s="19" t="s">
        <v>96</v>
      </c>
      <c r="E616" s="35"/>
      <c r="F616" s="37" t="s">
        <v>7</v>
      </c>
      <c r="G616" s="37">
        <f>SUM(G566:G614)</f>
        <v>0</v>
      </c>
    </row>
    <row r="617" spans="3:8" ht="15" thickTop="1" x14ac:dyDescent="0.3">
      <c r="C617" s="9"/>
      <c r="D617" s="50" t="s">
        <v>67</v>
      </c>
      <c r="E617" s="34"/>
      <c r="F617" s="41"/>
      <c r="G617" s="63"/>
    </row>
    <row r="618" spans="3:8" x14ac:dyDescent="0.3">
      <c r="C618" s="9"/>
      <c r="D618" s="50" t="s">
        <v>36</v>
      </c>
      <c r="E618" s="34"/>
      <c r="F618" s="41"/>
      <c r="G618" s="63"/>
    </row>
    <row r="619" spans="3:8" x14ac:dyDescent="0.3">
      <c r="C619" s="9"/>
      <c r="D619" s="15" t="s">
        <v>323</v>
      </c>
      <c r="E619" s="34"/>
      <c r="F619" s="41"/>
      <c r="G619" s="63"/>
    </row>
    <row r="620" spans="3:8" x14ac:dyDescent="0.3">
      <c r="C620" s="9"/>
      <c r="D620" s="15" t="s">
        <v>98</v>
      </c>
      <c r="E620" s="34"/>
      <c r="F620" s="41"/>
      <c r="G620" s="63"/>
    </row>
    <row r="621" spans="3:8" x14ac:dyDescent="0.3">
      <c r="C621" s="9"/>
      <c r="D621" s="32" t="s">
        <v>9</v>
      </c>
      <c r="E621" s="34"/>
      <c r="F621" s="41"/>
      <c r="G621" s="63"/>
      <c r="H621" s="30"/>
    </row>
    <row r="622" spans="3:8" x14ac:dyDescent="0.3">
      <c r="C622" s="9"/>
      <c r="D622" s="32" t="s">
        <v>10</v>
      </c>
      <c r="E622" s="34"/>
      <c r="F622" s="41"/>
      <c r="G622" s="63"/>
      <c r="H622" s="30"/>
    </row>
    <row r="623" spans="3:8" x14ac:dyDescent="0.3">
      <c r="C623" s="84" t="s">
        <v>43</v>
      </c>
      <c r="D623" s="85"/>
      <c r="E623" s="85"/>
      <c r="F623" s="85"/>
      <c r="G623" s="86"/>
    </row>
    <row r="624" spans="3:8" x14ac:dyDescent="0.3">
      <c r="C624" s="87" t="s">
        <v>208</v>
      </c>
      <c r="D624" s="87" t="s">
        <v>209</v>
      </c>
      <c r="E624" s="89" t="s">
        <v>2</v>
      </c>
      <c r="F624" s="91" t="s">
        <v>3</v>
      </c>
      <c r="G624" s="82" t="s">
        <v>4</v>
      </c>
    </row>
    <row r="625" spans="3:7" x14ac:dyDescent="0.3">
      <c r="C625" s="88"/>
      <c r="D625" s="88"/>
      <c r="E625" s="90"/>
      <c r="F625" s="92"/>
      <c r="G625" s="83"/>
    </row>
    <row r="626" spans="3:7" x14ac:dyDescent="0.3">
      <c r="C626" s="9"/>
      <c r="D626" s="16" t="s">
        <v>49</v>
      </c>
      <c r="E626" s="34"/>
      <c r="F626" s="41"/>
      <c r="G626" s="63"/>
    </row>
    <row r="627" spans="3:7" x14ac:dyDescent="0.3">
      <c r="C627" s="9"/>
      <c r="D627" s="16" t="s">
        <v>41</v>
      </c>
      <c r="E627" s="34"/>
      <c r="F627" s="41"/>
      <c r="G627" s="63"/>
    </row>
    <row r="628" spans="3:7" x14ac:dyDescent="0.3">
      <c r="C628" s="9"/>
      <c r="D628" s="73" t="s">
        <v>324</v>
      </c>
      <c r="E628" s="34"/>
      <c r="F628" s="41"/>
      <c r="G628" s="63"/>
    </row>
    <row r="629" spans="3:7" x14ac:dyDescent="0.3">
      <c r="C629" s="9"/>
      <c r="D629" s="16" t="s">
        <v>51</v>
      </c>
      <c r="E629" s="34"/>
      <c r="F629" s="41"/>
      <c r="G629" s="63"/>
    </row>
    <row r="630" spans="3:7" ht="42" x14ac:dyDescent="0.3">
      <c r="C630" s="9"/>
      <c r="D630" s="4" t="s">
        <v>265</v>
      </c>
      <c r="E630" s="34"/>
      <c r="F630" s="41"/>
      <c r="G630" s="63"/>
    </row>
    <row r="631" spans="3:7" x14ac:dyDescent="0.3">
      <c r="C631" s="9"/>
      <c r="D631" s="4"/>
      <c r="E631" s="34"/>
      <c r="F631" s="41"/>
      <c r="G631" s="63"/>
    </row>
    <row r="632" spans="3:7" x14ac:dyDescent="0.3">
      <c r="C632" s="9"/>
      <c r="D632" s="16" t="s">
        <v>18</v>
      </c>
      <c r="E632" s="34"/>
      <c r="F632" s="41"/>
      <c r="G632" s="63"/>
    </row>
    <row r="633" spans="3:7" x14ac:dyDescent="0.3">
      <c r="C633" s="9"/>
      <c r="D633" s="17" t="s">
        <v>139</v>
      </c>
      <c r="E633" s="34"/>
      <c r="F633" s="41"/>
      <c r="G633" s="63"/>
    </row>
    <row r="634" spans="3:7" ht="21.6" x14ac:dyDescent="0.3">
      <c r="C634" s="9"/>
      <c r="D634" s="4" t="s">
        <v>266</v>
      </c>
      <c r="E634" s="34"/>
      <c r="F634" s="41"/>
      <c r="G634" s="63"/>
    </row>
    <row r="635" spans="3:7" x14ac:dyDescent="0.3">
      <c r="C635" s="9"/>
      <c r="D635" s="4"/>
      <c r="E635" s="34"/>
      <c r="F635" s="41"/>
      <c r="G635" s="63"/>
    </row>
    <row r="636" spans="3:7" x14ac:dyDescent="0.3">
      <c r="C636" s="9"/>
      <c r="D636" s="17" t="s">
        <v>140</v>
      </c>
      <c r="E636" s="34"/>
      <c r="F636" s="41"/>
      <c r="G636" s="63"/>
    </row>
    <row r="637" spans="3:7" ht="62.4" x14ac:dyDescent="0.3">
      <c r="C637" s="9"/>
      <c r="D637" s="4" t="s">
        <v>267</v>
      </c>
      <c r="E637" s="34"/>
      <c r="F637" s="41"/>
      <c r="G637" s="63"/>
    </row>
    <row r="638" spans="3:7" x14ac:dyDescent="0.3">
      <c r="C638" s="9"/>
      <c r="D638" s="17" t="s">
        <v>141</v>
      </c>
      <c r="E638" s="34"/>
      <c r="F638" s="41"/>
      <c r="G638" s="63"/>
    </row>
    <row r="639" spans="3:7" ht="42" x14ac:dyDescent="0.3">
      <c r="C639" s="9"/>
      <c r="D639" s="4" t="s">
        <v>268</v>
      </c>
      <c r="E639" s="34"/>
      <c r="F639" s="41"/>
      <c r="G639" s="63"/>
    </row>
    <row r="640" spans="3:7" x14ac:dyDescent="0.3">
      <c r="C640" s="9"/>
      <c r="D640" s="3"/>
      <c r="E640" s="34"/>
      <c r="F640" s="41"/>
      <c r="G640" s="63"/>
    </row>
    <row r="641" spans="3:7" x14ac:dyDescent="0.3">
      <c r="C641" s="9"/>
      <c r="D641" s="17" t="s">
        <v>142</v>
      </c>
      <c r="E641" s="34"/>
      <c r="F641" s="41"/>
      <c r="G641" s="63"/>
    </row>
    <row r="642" spans="3:7" ht="21.6" x14ac:dyDescent="0.3">
      <c r="C642" s="9"/>
      <c r="D642" s="4" t="s">
        <v>269</v>
      </c>
      <c r="E642" s="34"/>
      <c r="F642" s="41"/>
      <c r="G642" s="63"/>
    </row>
    <row r="643" spans="3:7" x14ac:dyDescent="0.3">
      <c r="C643" s="9"/>
      <c r="D643" s="17" t="s">
        <v>143</v>
      </c>
      <c r="E643" s="34"/>
      <c r="F643" s="41"/>
      <c r="G643" s="63"/>
    </row>
    <row r="644" spans="3:7" ht="31.8" x14ac:dyDescent="0.3">
      <c r="C644" s="9"/>
      <c r="D644" s="4" t="s">
        <v>270</v>
      </c>
      <c r="E644" s="34"/>
      <c r="F644" s="41"/>
      <c r="G644" s="63"/>
    </row>
    <row r="645" spans="3:7" x14ac:dyDescent="0.3">
      <c r="C645" s="9"/>
      <c r="D645" s="16" t="s">
        <v>144</v>
      </c>
      <c r="E645" s="34"/>
      <c r="F645" s="41"/>
      <c r="G645" s="63"/>
    </row>
    <row r="646" spans="3:7" ht="52.2" x14ac:dyDescent="0.3">
      <c r="C646" s="9"/>
      <c r="D646" s="4" t="s">
        <v>271</v>
      </c>
      <c r="E646" s="34"/>
      <c r="F646" s="41"/>
      <c r="G646" s="63"/>
    </row>
    <row r="647" spans="3:7" x14ac:dyDescent="0.3">
      <c r="C647" s="9"/>
      <c r="D647" s="4"/>
      <c r="E647" s="34"/>
      <c r="F647" s="41"/>
      <c r="G647" s="63"/>
    </row>
    <row r="648" spans="3:7" x14ac:dyDescent="0.3">
      <c r="C648" s="9"/>
      <c r="D648" s="17" t="s">
        <v>272</v>
      </c>
      <c r="E648" s="34"/>
      <c r="F648" s="41"/>
      <c r="G648" s="63"/>
    </row>
    <row r="649" spans="3:7" x14ac:dyDescent="0.3">
      <c r="C649" s="9"/>
      <c r="D649" s="18" t="s">
        <v>145</v>
      </c>
      <c r="E649" s="34"/>
      <c r="F649" s="41"/>
      <c r="G649" s="63"/>
    </row>
    <row r="650" spans="3:7" x14ac:dyDescent="0.3">
      <c r="C650" s="9"/>
      <c r="D650" s="18" t="s">
        <v>146</v>
      </c>
      <c r="E650" s="34"/>
      <c r="F650" s="41"/>
      <c r="G650" s="63"/>
    </row>
    <row r="651" spans="3:7" x14ac:dyDescent="0.3">
      <c r="C651" s="51">
        <v>1</v>
      </c>
      <c r="D651" s="4" t="s">
        <v>147</v>
      </c>
      <c r="E651" s="51">
        <f>(38.5*4+49*4)*1.1</f>
        <v>385.00000000000006</v>
      </c>
      <c r="F651" s="36"/>
      <c r="G651" s="40">
        <f>F651*E651</f>
        <v>0</v>
      </c>
    </row>
    <row r="652" spans="3:7" x14ac:dyDescent="0.3">
      <c r="C652" s="51">
        <v>2</v>
      </c>
      <c r="D652" s="4" t="s">
        <v>273</v>
      </c>
      <c r="E652" s="51">
        <f>80*4</f>
        <v>320</v>
      </c>
      <c r="F652" s="36"/>
      <c r="G652" s="40">
        <f>F652*E652</f>
        <v>0</v>
      </c>
    </row>
    <row r="653" spans="3:7" x14ac:dyDescent="0.3">
      <c r="C653" s="9"/>
      <c r="D653" s="17" t="s">
        <v>148</v>
      </c>
      <c r="E653" s="34"/>
      <c r="F653" s="41"/>
      <c r="G653" s="63"/>
    </row>
    <row r="654" spans="3:7" x14ac:dyDescent="0.3">
      <c r="C654" s="9"/>
      <c r="D654" s="18" t="s">
        <v>149</v>
      </c>
      <c r="E654" s="34"/>
      <c r="F654" s="41"/>
      <c r="G654" s="63"/>
    </row>
    <row r="655" spans="3:7" x14ac:dyDescent="0.3">
      <c r="C655" s="51">
        <v>3</v>
      </c>
      <c r="D655" s="4" t="s">
        <v>274</v>
      </c>
      <c r="E655" s="51"/>
      <c r="F655" s="36"/>
      <c r="G655" s="40"/>
    </row>
    <row r="656" spans="3:7" x14ac:dyDescent="0.3">
      <c r="C656" s="9"/>
      <c r="D656" s="17" t="s">
        <v>150</v>
      </c>
      <c r="E656" s="34"/>
      <c r="F656" s="41"/>
      <c r="G656" s="63"/>
    </row>
    <row r="657" spans="3:8" x14ac:dyDescent="0.3">
      <c r="C657" s="9"/>
      <c r="D657" s="18" t="s">
        <v>151</v>
      </c>
      <c r="E657" s="34"/>
      <c r="F657" s="41"/>
      <c r="G657" s="63"/>
    </row>
    <row r="658" spans="3:8" x14ac:dyDescent="0.3">
      <c r="C658" s="51">
        <v>4</v>
      </c>
      <c r="D658" s="4" t="s">
        <v>152</v>
      </c>
      <c r="E658" s="51">
        <v>100</v>
      </c>
      <c r="F658" s="36"/>
      <c r="G658" s="40">
        <f>F658*E658</f>
        <v>0</v>
      </c>
    </row>
    <row r="659" spans="3:8" x14ac:dyDescent="0.3">
      <c r="C659" s="9"/>
      <c r="D659" s="18" t="s">
        <v>153</v>
      </c>
      <c r="E659" s="34"/>
      <c r="F659" s="41"/>
      <c r="G659" s="63"/>
    </row>
    <row r="660" spans="3:8" x14ac:dyDescent="0.3">
      <c r="C660" s="51">
        <v>5</v>
      </c>
      <c r="D660" s="4" t="s">
        <v>275</v>
      </c>
      <c r="E660" s="27">
        <v>1.5</v>
      </c>
      <c r="F660" s="41"/>
      <c r="G660" s="64">
        <f>F660*E660</f>
        <v>0</v>
      </c>
    </row>
    <row r="661" spans="3:8" x14ac:dyDescent="0.3">
      <c r="C661" s="9"/>
      <c r="D661" s="18" t="s">
        <v>141</v>
      </c>
      <c r="E661" s="34"/>
      <c r="F661" s="41"/>
      <c r="G661" s="63"/>
    </row>
    <row r="662" spans="3:8" x14ac:dyDescent="0.3">
      <c r="C662" s="51">
        <v>6</v>
      </c>
      <c r="D662" s="4" t="s">
        <v>154</v>
      </c>
      <c r="E662" s="51">
        <f>7.5*(113.32-8*4) +8*4*29.5</f>
        <v>1553.9</v>
      </c>
      <c r="F662" s="36"/>
      <c r="G662" s="40">
        <f>F662*E662</f>
        <v>0</v>
      </c>
    </row>
    <row r="663" spans="3:8" x14ac:dyDescent="0.3">
      <c r="C663" s="9"/>
      <c r="D663" s="18" t="s">
        <v>276</v>
      </c>
      <c r="E663" s="34"/>
      <c r="F663" s="41"/>
      <c r="G663" s="63"/>
    </row>
    <row r="664" spans="3:8" x14ac:dyDescent="0.3">
      <c r="C664" s="51">
        <v>7</v>
      </c>
      <c r="D664" s="4" t="s">
        <v>155</v>
      </c>
      <c r="E664" s="51">
        <f>15</f>
        <v>15</v>
      </c>
      <c r="F664" s="36"/>
      <c r="G664" s="40">
        <f>F664*E664</f>
        <v>0</v>
      </c>
    </row>
    <row r="665" spans="3:8" ht="15" thickBot="1" x14ac:dyDescent="0.35">
      <c r="C665" s="51"/>
      <c r="D665" s="4"/>
      <c r="E665" s="51"/>
      <c r="F665" s="36"/>
      <c r="G665" s="40"/>
    </row>
    <row r="666" spans="3:8" ht="15.6" thickTop="1" thickBot="1" x14ac:dyDescent="0.35">
      <c r="C666" s="9"/>
      <c r="D666" s="19" t="s">
        <v>354</v>
      </c>
      <c r="E666" s="35"/>
      <c r="F666" s="37" t="s">
        <v>7</v>
      </c>
      <c r="G666" s="37">
        <f>SUM(G651:G665)</f>
        <v>0</v>
      </c>
    </row>
    <row r="667" spans="3:8" ht="15" thickTop="1" x14ac:dyDescent="0.3">
      <c r="C667" s="9"/>
      <c r="D667" s="50" t="s">
        <v>67</v>
      </c>
      <c r="E667" s="34"/>
      <c r="F667" s="41"/>
      <c r="G667" s="63"/>
    </row>
    <row r="668" spans="3:8" x14ac:dyDescent="0.3">
      <c r="C668" s="9"/>
      <c r="D668" s="50" t="s">
        <v>42</v>
      </c>
      <c r="E668" s="34"/>
      <c r="F668" s="41"/>
      <c r="G668" s="63"/>
    </row>
    <row r="669" spans="3:8" x14ac:dyDescent="0.3">
      <c r="C669" s="9"/>
      <c r="D669" s="15" t="str">
        <f>D628</f>
        <v>RAPTOR ENCLOSURE - MASONRY</v>
      </c>
      <c r="E669" s="34"/>
      <c r="F669" s="41"/>
      <c r="G669" s="63"/>
    </row>
    <row r="670" spans="3:8" x14ac:dyDescent="0.3">
      <c r="C670" s="9"/>
      <c r="D670" s="32" t="s">
        <v>9</v>
      </c>
      <c r="E670" s="34"/>
      <c r="F670" s="41"/>
      <c r="G670" s="63"/>
      <c r="H670" s="30"/>
    </row>
    <row r="671" spans="3:8" x14ac:dyDescent="0.3">
      <c r="C671" s="9"/>
      <c r="D671" s="32" t="s">
        <v>10</v>
      </c>
      <c r="E671" s="34"/>
      <c r="F671" s="41"/>
      <c r="G671" s="63"/>
      <c r="H671" s="30"/>
    </row>
    <row r="672" spans="3:8" x14ac:dyDescent="0.3">
      <c r="C672" s="84" t="s">
        <v>43</v>
      </c>
      <c r="D672" s="85"/>
      <c r="E672" s="85"/>
      <c r="F672" s="85"/>
      <c r="G672" s="86"/>
    </row>
    <row r="673" spans="3:7" x14ac:dyDescent="0.3">
      <c r="C673" s="87" t="s">
        <v>208</v>
      </c>
      <c r="D673" s="87" t="s">
        <v>209</v>
      </c>
      <c r="E673" s="89" t="s">
        <v>2</v>
      </c>
      <c r="F673" s="91" t="s">
        <v>3</v>
      </c>
      <c r="G673" s="82" t="s">
        <v>4</v>
      </c>
    </row>
    <row r="674" spans="3:7" x14ac:dyDescent="0.3">
      <c r="C674" s="88"/>
      <c r="D674" s="88"/>
      <c r="E674" s="90"/>
      <c r="F674" s="92"/>
      <c r="G674" s="83"/>
    </row>
    <row r="675" spans="3:7" ht="15" thickBot="1" x14ac:dyDescent="0.35">
      <c r="C675" s="51"/>
      <c r="D675" s="4"/>
      <c r="E675" s="51"/>
      <c r="F675" s="36"/>
      <c r="G675" s="40"/>
    </row>
    <row r="676" spans="3:7" ht="15.6" thickTop="1" thickBot="1" x14ac:dyDescent="0.35">
      <c r="C676" s="51"/>
      <c r="D676" s="33" t="s">
        <v>12</v>
      </c>
      <c r="E676" s="35"/>
      <c r="F676" s="37" t="s">
        <v>7</v>
      </c>
      <c r="G676" s="37">
        <f>G666</f>
        <v>0</v>
      </c>
    </row>
    <row r="677" spans="3:7" ht="15" thickTop="1" x14ac:dyDescent="0.3">
      <c r="C677" s="51"/>
      <c r="D677" s="4"/>
      <c r="E677" s="51"/>
      <c r="F677" s="36"/>
      <c r="G677" s="40"/>
    </row>
    <row r="678" spans="3:7" x14ac:dyDescent="0.3">
      <c r="C678" s="9"/>
      <c r="D678" s="18" t="s">
        <v>156</v>
      </c>
      <c r="E678" s="34"/>
      <c r="F678" s="41"/>
      <c r="G678" s="63"/>
    </row>
    <row r="679" spans="3:7" x14ac:dyDescent="0.3">
      <c r="C679" s="51">
        <v>8</v>
      </c>
      <c r="D679" s="4" t="s">
        <v>157</v>
      </c>
      <c r="E679" s="51">
        <v>15</v>
      </c>
      <c r="F679" s="36"/>
      <c r="G679" s="40">
        <f>F679*E679</f>
        <v>0</v>
      </c>
    </row>
    <row r="680" spans="3:7" ht="21.6" x14ac:dyDescent="0.3">
      <c r="C680" s="51">
        <v>9</v>
      </c>
      <c r="D680" s="4" t="s">
        <v>277</v>
      </c>
      <c r="E680" s="53">
        <v>5</v>
      </c>
      <c r="F680" s="41"/>
      <c r="G680" s="64">
        <f>F680*E680</f>
        <v>0</v>
      </c>
    </row>
    <row r="681" spans="3:7" x14ac:dyDescent="0.3">
      <c r="C681" s="9"/>
      <c r="D681" s="18" t="s">
        <v>158</v>
      </c>
      <c r="E681" s="34"/>
      <c r="F681" s="41"/>
      <c r="G681" s="63"/>
    </row>
    <row r="682" spans="3:7" x14ac:dyDescent="0.3">
      <c r="C682" s="51">
        <v>10</v>
      </c>
      <c r="D682" s="4" t="s">
        <v>159</v>
      </c>
      <c r="E682" s="51">
        <v>10</v>
      </c>
      <c r="F682" s="36"/>
      <c r="G682" s="40">
        <f>F682*E682</f>
        <v>0</v>
      </c>
    </row>
    <row r="683" spans="3:7" x14ac:dyDescent="0.3">
      <c r="C683" s="9"/>
      <c r="D683" s="16" t="s">
        <v>160</v>
      </c>
      <c r="E683" s="34"/>
      <c r="F683" s="41"/>
      <c r="G683" s="63"/>
    </row>
    <row r="684" spans="3:7" x14ac:dyDescent="0.3">
      <c r="C684" s="9"/>
      <c r="D684" s="18" t="s">
        <v>161</v>
      </c>
      <c r="E684" s="34"/>
      <c r="F684" s="41"/>
      <c r="G684" s="63"/>
    </row>
    <row r="685" spans="3:7" x14ac:dyDescent="0.3">
      <c r="C685" s="9"/>
      <c r="D685" s="18" t="s">
        <v>162</v>
      </c>
      <c r="E685" s="34"/>
      <c r="F685" s="41"/>
      <c r="G685" s="63"/>
    </row>
    <row r="686" spans="3:7" x14ac:dyDescent="0.3">
      <c r="C686" s="51">
        <v>11</v>
      </c>
      <c r="D686" s="4" t="s">
        <v>163</v>
      </c>
      <c r="E686" s="51">
        <v>200</v>
      </c>
      <c r="F686" s="36"/>
      <c r="G686" s="40">
        <f>F686*E686</f>
        <v>0</v>
      </c>
    </row>
    <row r="687" spans="3:7" x14ac:dyDescent="0.3">
      <c r="C687" s="51"/>
      <c r="D687" s="4"/>
      <c r="E687" s="51"/>
      <c r="F687" s="36"/>
      <c r="G687" s="40"/>
    </row>
    <row r="688" spans="3:7" x14ac:dyDescent="0.3">
      <c r="C688" s="9"/>
      <c r="D688" s="18" t="s">
        <v>161</v>
      </c>
      <c r="E688" s="34"/>
      <c r="F688" s="41"/>
      <c r="G688" s="63"/>
    </row>
    <row r="689" spans="3:7" x14ac:dyDescent="0.3">
      <c r="C689" s="9"/>
      <c r="D689" s="18" t="s">
        <v>162</v>
      </c>
      <c r="E689" s="34"/>
      <c r="F689" s="41"/>
      <c r="G689" s="63"/>
    </row>
    <row r="690" spans="3:7" x14ac:dyDescent="0.3">
      <c r="C690" s="51">
        <v>12</v>
      </c>
      <c r="D690" s="4" t="s">
        <v>278</v>
      </c>
      <c r="E690" s="51">
        <v>15</v>
      </c>
      <c r="F690" s="41"/>
      <c r="G690" s="40">
        <f>F690*E690</f>
        <v>0</v>
      </c>
    </row>
    <row r="691" spans="3:7" x14ac:dyDescent="0.3">
      <c r="C691" s="9"/>
      <c r="D691" s="16" t="s">
        <v>164</v>
      </c>
      <c r="E691" s="34"/>
      <c r="F691" s="41"/>
      <c r="G691" s="63"/>
    </row>
    <row r="692" spans="3:7" ht="31.8" x14ac:dyDescent="0.3">
      <c r="C692" s="9"/>
      <c r="D692" s="18" t="s">
        <v>279</v>
      </c>
      <c r="E692" s="34"/>
      <c r="F692" s="41"/>
      <c r="G692" s="63"/>
    </row>
    <row r="693" spans="3:7" x14ac:dyDescent="0.3">
      <c r="C693" s="51">
        <v>13</v>
      </c>
      <c r="D693" s="4" t="s">
        <v>165</v>
      </c>
      <c r="E693" s="51">
        <f>14*1.022</f>
        <v>14.308</v>
      </c>
      <c r="F693" s="36"/>
      <c r="G693" s="40">
        <f>F693*E693</f>
        <v>0</v>
      </c>
    </row>
    <row r="694" spans="3:7" x14ac:dyDescent="0.3">
      <c r="C694" s="51"/>
      <c r="D694" s="20"/>
      <c r="E694" s="51"/>
      <c r="F694" s="36"/>
      <c r="G694" s="40"/>
    </row>
    <row r="695" spans="3:7" x14ac:dyDescent="0.3">
      <c r="C695" s="51"/>
      <c r="D695" s="20"/>
      <c r="E695" s="51"/>
      <c r="F695" s="36"/>
      <c r="G695" s="40"/>
    </row>
    <row r="696" spans="3:7" x14ac:dyDescent="0.3">
      <c r="C696" s="51"/>
      <c r="D696" s="20"/>
      <c r="E696" s="51"/>
      <c r="F696" s="36"/>
      <c r="G696" s="40"/>
    </row>
    <row r="697" spans="3:7" x14ac:dyDescent="0.3">
      <c r="C697" s="51"/>
      <c r="D697" s="20"/>
      <c r="E697" s="51"/>
      <c r="F697" s="36"/>
      <c r="G697" s="40"/>
    </row>
    <row r="698" spans="3:7" x14ac:dyDescent="0.3">
      <c r="C698" s="51"/>
      <c r="D698" s="20"/>
      <c r="E698" s="51"/>
      <c r="F698" s="36"/>
      <c r="G698" s="40"/>
    </row>
    <row r="699" spans="3:7" x14ac:dyDescent="0.3">
      <c r="C699" s="51"/>
      <c r="D699" s="20"/>
      <c r="E699" s="51"/>
      <c r="F699" s="36"/>
      <c r="G699" s="40"/>
    </row>
    <row r="700" spans="3:7" x14ac:dyDescent="0.3">
      <c r="C700" s="51"/>
      <c r="D700" s="20"/>
      <c r="E700" s="51"/>
      <c r="F700" s="36"/>
      <c r="G700" s="40"/>
    </row>
    <row r="701" spans="3:7" x14ac:dyDescent="0.3">
      <c r="C701" s="51"/>
      <c r="D701" s="20"/>
      <c r="E701" s="51"/>
      <c r="F701" s="36"/>
      <c r="G701" s="40"/>
    </row>
    <row r="702" spans="3:7" x14ac:dyDescent="0.3">
      <c r="C702" s="51"/>
      <c r="D702" s="20"/>
      <c r="E702" s="51"/>
      <c r="F702" s="36"/>
      <c r="G702" s="40"/>
    </row>
    <row r="703" spans="3:7" x14ac:dyDescent="0.3">
      <c r="C703" s="51"/>
      <c r="D703" s="20"/>
      <c r="E703" s="51"/>
      <c r="F703" s="36"/>
      <c r="G703" s="40"/>
    </row>
    <row r="704" spans="3:7" x14ac:dyDescent="0.3">
      <c r="C704" s="51"/>
      <c r="D704" s="20"/>
      <c r="E704" s="51"/>
      <c r="F704" s="36"/>
      <c r="G704" s="40"/>
    </row>
    <row r="705" spans="3:7" x14ac:dyDescent="0.3">
      <c r="C705" s="51"/>
      <c r="D705" s="20"/>
      <c r="E705" s="51"/>
      <c r="F705" s="36"/>
      <c r="G705" s="40"/>
    </row>
    <row r="706" spans="3:7" x14ac:dyDescent="0.3">
      <c r="C706" s="51"/>
      <c r="D706" s="20"/>
      <c r="E706" s="51"/>
      <c r="F706" s="36"/>
      <c r="G706" s="40"/>
    </row>
    <row r="707" spans="3:7" x14ac:dyDescent="0.3">
      <c r="C707" s="51"/>
      <c r="D707" s="20"/>
      <c r="E707" s="51"/>
      <c r="F707" s="36"/>
      <c r="G707" s="40"/>
    </row>
    <row r="708" spans="3:7" x14ac:dyDescent="0.3">
      <c r="C708" s="51"/>
      <c r="D708" s="20"/>
      <c r="E708" s="51"/>
      <c r="F708" s="36"/>
      <c r="G708" s="40"/>
    </row>
    <row r="709" spans="3:7" x14ac:dyDescent="0.3">
      <c r="C709" s="51"/>
      <c r="D709" s="20"/>
      <c r="E709" s="51"/>
      <c r="F709" s="36"/>
      <c r="G709" s="40"/>
    </row>
    <row r="710" spans="3:7" x14ac:dyDescent="0.3">
      <c r="C710" s="51"/>
      <c r="D710" s="20"/>
      <c r="E710" s="51"/>
      <c r="F710" s="36"/>
      <c r="G710" s="40"/>
    </row>
    <row r="711" spans="3:7" x14ac:dyDescent="0.3">
      <c r="C711" s="51"/>
      <c r="D711" s="20"/>
      <c r="E711" s="51"/>
      <c r="F711" s="36"/>
      <c r="G711" s="40"/>
    </row>
    <row r="712" spans="3:7" x14ac:dyDescent="0.3">
      <c r="C712" s="51"/>
      <c r="D712" s="20"/>
      <c r="E712" s="51"/>
      <c r="F712" s="36"/>
      <c r="G712" s="40"/>
    </row>
    <row r="713" spans="3:7" x14ac:dyDescent="0.3">
      <c r="C713" s="51"/>
      <c r="D713" s="20"/>
      <c r="E713" s="51"/>
      <c r="F713" s="36"/>
      <c r="G713" s="40"/>
    </row>
    <row r="714" spans="3:7" x14ac:dyDescent="0.3">
      <c r="C714" s="51"/>
      <c r="D714" s="20"/>
      <c r="E714" s="51"/>
      <c r="F714" s="36"/>
      <c r="G714" s="40"/>
    </row>
    <row r="715" spans="3:7" x14ac:dyDescent="0.3">
      <c r="C715" s="51"/>
      <c r="D715" s="20"/>
      <c r="E715" s="51"/>
      <c r="F715" s="36"/>
      <c r="G715" s="40"/>
    </row>
    <row r="716" spans="3:7" x14ac:dyDescent="0.3">
      <c r="C716" s="51"/>
      <c r="D716" s="20"/>
      <c r="E716" s="51"/>
      <c r="F716" s="36"/>
      <c r="G716" s="40"/>
    </row>
    <row r="717" spans="3:7" x14ac:dyDescent="0.3">
      <c r="C717" s="51"/>
      <c r="D717" s="20"/>
      <c r="E717" s="51"/>
      <c r="F717" s="36"/>
      <c r="G717" s="40"/>
    </row>
    <row r="718" spans="3:7" x14ac:dyDescent="0.3">
      <c r="C718" s="51"/>
      <c r="D718" s="20"/>
      <c r="E718" s="51"/>
      <c r="F718" s="36"/>
      <c r="G718" s="40"/>
    </row>
    <row r="719" spans="3:7" x14ac:dyDescent="0.3">
      <c r="C719" s="51"/>
      <c r="D719" s="20"/>
      <c r="E719" s="51"/>
      <c r="F719" s="36"/>
      <c r="G719" s="40"/>
    </row>
    <row r="720" spans="3:7" x14ac:dyDescent="0.3">
      <c r="C720" s="51"/>
      <c r="D720" s="20"/>
      <c r="E720" s="51"/>
      <c r="F720" s="36"/>
      <c r="G720" s="40"/>
    </row>
    <row r="721" spans="3:8" x14ac:dyDescent="0.3">
      <c r="C721" s="51"/>
      <c r="D721" s="20"/>
      <c r="E721" s="51"/>
      <c r="F721" s="36"/>
      <c r="G721" s="40"/>
    </row>
    <row r="722" spans="3:8" x14ac:dyDescent="0.3">
      <c r="C722" s="51"/>
      <c r="D722" s="20"/>
      <c r="E722" s="51"/>
      <c r="F722" s="36"/>
      <c r="G722" s="40"/>
    </row>
    <row r="723" spans="3:8" x14ac:dyDescent="0.3">
      <c r="C723" s="51"/>
      <c r="D723" s="20"/>
      <c r="E723" s="51"/>
      <c r="F723" s="36"/>
      <c r="G723" s="40"/>
    </row>
    <row r="724" spans="3:8" ht="15" thickBot="1" x14ac:dyDescent="0.35">
      <c r="C724" s="51"/>
      <c r="D724" s="20"/>
      <c r="E724" s="34"/>
      <c r="F724" s="41"/>
      <c r="G724" s="63"/>
    </row>
    <row r="725" spans="3:8" ht="15.6" thickTop="1" thickBot="1" x14ac:dyDescent="0.35">
      <c r="C725" s="9"/>
      <c r="D725" s="19" t="s">
        <v>96</v>
      </c>
      <c r="E725" s="35"/>
      <c r="F725" s="37" t="s">
        <v>7</v>
      </c>
      <c r="G725" s="37">
        <f>SUM(G651:G724)</f>
        <v>0</v>
      </c>
    </row>
    <row r="726" spans="3:8" ht="15" thickTop="1" x14ac:dyDescent="0.3">
      <c r="C726" s="9"/>
      <c r="D726" s="50" t="s">
        <v>67</v>
      </c>
      <c r="E726" s="34"/>
      <c r="F726" s="41"/>
      <c r="G726" s="63"/>
    </row>
    <row r="727" spans="3:8" x14ac:dyDescent="0.3">
      <c r="C727" s="9"/>
      <c r="D727" s="50" t="s">
        <v>42</v>
      </c>
      <c r="E727" s="34"/>
      <c r="F727" s="41"/>
      <c r="G727" s="63"/>
    </row>
    <row r="728" spans="3:8" x14ac:dyDescent="0.3">
      <c r="C728" s="9"/>
      <c r="D728" s="32" t="str">
        <f>D628</f>
        <v>RAPTOR ENCLOSURE - MASONRY</v>
      </c>
      <c r="E728" s="34"/>
      <c r="F728" s="41"/>
      <c r="G728" s="63"/>
    </row>
    <row r="729" spans="3:8" x14ac:dyDescent="0.3">
      <c r="C729" s="9"/>
      <c r="D729" s="32" t="s">
        <v>9</v>
      </c>
      <c r="E729" s="34"/>
      <c r="F729" s="41"/>
      <c r="G729" s="63"/>
      <c r="H729" s="30"/>
    </row>
    <row r="730" spans="3:8" x14ac:dyDescent="0.3">
      <c r="C730" s="9"/>
      <c r="D730" s="32" t="s">
        <v>10</v>
      </c>
      <c r="E730" s="34"/>
      <c r="F730" s="41"/>
      <c r="G730" s="63"/>
      <c r="H730" s="30"/>
    </row>
    <row r="731" spans="3:8" x14ac:dyDescent="0.3">
      <c r="C731" s="84" t="s">
        <v>43</v>
      </c>
      <c r="D731" s="85"/>
      <c r="E731" s="85"/>
      <c r="F731" s="85"/>
      <c r="G731" s="86"/>
    </row>
    <row r="732" spans="3:8" x14ac:dyDescent="0.3">
      <c r="C732" s="87" t="s">
        <v>208</v>
      </c>
      <c r="D732" s="87" t="s">
        <v>209</v>
      </c>
      <c r="E732" s="89" t="s">
        <v>2</v>
      </c>
      <c r="F732" s="91" t="s">
        <v>3</v>
      </c>
      <c r="G732" s="82" t="s">
        <v>4</v>
      </c>
    </row>
    <row r="733" spans="3:8" x14ac:dyDescent="0.3">
      <c r="C733" s="88"/>
      <c r="D733" s="88"/>
      <c r="E733" s="90"/>
      <c r="F733" s="92"/>
      <c r="G733" s="83"/>
    </row>
    <row r="734" spans="3:8" x14ac:dyDescent="0.3">
      <c r="C734" s="9"/>
      <c r="D734" s="17" t="s">
        <v>49</v>
      </c>
      <c r="E734" s="34"/>
      <c r="F734" s="41"/>
      <c r="G734" s="63"/>
    </row>
    <row r="735" spans="3:8" x14ac:dyDescent="0.3">
      <c r="C735" s="9"/>
      <c r="D735" s="17" t="s">
        <v>166</v>
      </c>
      <c r="E735" s="34"/>
      <c r="F735" s="41"/>
      <c r="G735" s="63"/>
    </row>
    <row r="736" spans="3:8" x14ac:dyDescent="0.3">
      <c r="C736" s="9"/>
      <c r="D736" s="17" t="s">
        <v>325</v>
      </c>
      <c r="E736" s="34"/>
      <c r="F736" s="41"/>
      <c r="G736" s="63"/>
    </row>
    <row r="737" spans="3:7" ht="34.200000000000003" customHeight="1" x14ac:dyDescent="0.3">
      <c r="C737" s="9"/>
      <c r="D737" s="54" t="s">
        <v>280</v>
      </c>
      <c r="E737" s="34"/>
      <c r="F737" s="41"/>
      <c r="G737" s="63"/>
    </row>
    <row r="738" spans="3:7" x14ac:dyDescent="0.3">
      <c r="C738" s="9"/>
      <c r="D738" s="17" t="s">
        <v>51</v>
      </c>
      <c r="E738" s="34"/>
      <c r="F738" s="41"/>
      <c r="G738" s="63"/>
    </row>
    <row r="739" spans="3:7" ht="42" x14ac:dyDescent="0.3">
      <c r="C739" s="9"/>
      <c r="D739" s="4" t="s">
        <v>265</v>
      </c>
      <c r="E739" s="34"/>
      <c r="F739" s="41"/>
      <c r="G739" s="63"/>
    </row>
    <row r="740" spans="3:7" x14ac:dyDescent="0.3">
      <c r="C740" s="9"/>
      <c r="D740" s="17" t="s">
        <v>356</v>
      </c>
      <c r="E740" s="34"/>
      <c r="F740" s="41"/>
      <c r="G740" s="63"/>
    </row>
    <row r="741" spans="3:7" ht="31.8" x14ac:dyDescent="0.3">
      <c r="C741" s="9"/>
      <c r="D741" s="18" t="s">
        <v>281</v>
      </c>
      <c r="E741" s="34"/>
      <c r="F741" s="41"/>
      <c r="G741" s="63"/>
    </row>
    <row r="742" spans="3:7" x14ac:dyDescent="0.3">
      <c r="C742" s="51">
        <v>1</v>
      </c>
      <c r="D742" s="4" t="s">
        <v>167</v>
      </c>
      <c r="E742" s="51">
        <v>85</v>
      </c>
      <c r="F742" s="36"/>
      <c r="G742" s="40">
        <f>F742*E742</f>
        <v>0</v>
      </c>
    </row>
    <row r="743" spans="3:7" ht="31.8" x14ac:dyDescent="0.3">
      <c r="C743" s="9"/>
      <c r="D743" s="18" t="s">
        <v>282</v>
      </c>
      <c r="E743" s="34"/>
      <c r="F743" s="41"/>
      <c r="G743" s="63"/>
    </row>
    <row r="744" spans="3:7" x14ac:dyDescent="0.3">
      <c r="C744" s="51">
        <v>2</v>
      </c>
      <c r="D744" s="4" t="s">
        <v>168</v>
      </c>
      <c r="E744" s="51">
        <v>300</v>
      </c>
      <c r="F744" s="36"/>
      <c r="G744" s="40">
        <f>F744*E744</f>
        <v>0</v>
      </c>
    </row>
    <row r="745" spans="3:7" x14ac:dyDescent="0.3">
      <c r="C745" s="9"/>
      <c r="D745" s="17" t="s">
        <v>169</v>
      </c>
      <c r="E745" s="34"/>
      <c r="F745" s="41"/>
      <c r="G745" s="63"/>
    </row>
    <row r="746" spans="3:7" ht="36.6" x14ac:dyDescent="0.3">
      <c r="C746" s="9"/>
      <c r="D746" s="17" t="s">
        <v>283</v>
      </c>
      <c r="E746" s="34"/>
      <c r="F746" s="41"/>
      <c r="G746" s="63"/>
    </row>
    <row r="747" spans="3:7" x14ac:dyDescent="0.3">
      <c r="C747" s="51">
        <v>3</v>
      </c>
      <c r="D747" s="4" t="s">
        <v>170</v>
      </c>
      <c r="E747" s="51">
        <v>150</v>
      </c>
      <c r="F747" s="36"/>
      <c r="G747" s="40">
        <f>F747*E747</f>
        <v>0</v>
      </c>
    </row>
    <row r="748" spans="3:7" x14ac:dyDescent="0.3">
      <c r="C748" s="9"/>
      <c r="D748" s="17" t="s">
        <v>172</v>
      </c>
      <c r="E748" s="34"/>
      <c r="F748" s="41"/>
      <c r="G748" s="63"/>
    </row>
    <row r="749" spans="3:7" x14ac:dyDescent="0.3">
      <c r="C749" s="9"/>
      <c r="D749" s="18" t="s">
        <v>173</v>
      </c>
      <c r="E749" s="34"/>
      <c r="F749" s="41"/>
      <c r="G749" s="63"/>
    </row>
    <row r="750" spans="3:7" x14ac:dyDescent="0.3">
      <c r="C750" s="9"/>
      <c r="D750" s="18" t="s">
        <v>174</v>
      </c>
      <c r="E750" s="34"/>
      <c r="F750" s="41"/>
      <c r="G750" s="63"/>
    </row>
    <row r="751" spans="3:7" x14ac:dyDescent="0.3">
      <c r="C751" s="51">
        <v>4</v>
      </c>
      <c r="D751" s="4" t="s">
        <v>175</v>
      </c>
      <c r="E751" s="51">
        <v>60</v>
      </c>
      <c r="F751" s="36"/>
      <c r="G751" s="40">
        <f>F751*E751</f>
        <v>0</v>
      </c>
    </row>
    <row r="752" spans="3:7" x14ac:dyDescent="0.3">
      <c r="C752" s="51"/>
      <c r="D752" s="20"/>
      <c r="E752" s="51"/>
      <c r="F752" s="36"/>
      <c r="G752" s="40"/>
    </row>
    <row r="753" spans="3:7" x14ac:dyDescent="0.3">
      <c r="C753" s="51"/>
      <c r="D753" s="20"/>
      <c r="E753" s="51"/>
      <c r="F753" s="36"/>
      <c r="G753" s="40"/>
    </row>
    <row r="754" spans="3:7" x14ac:dyDescent="0.3">
      <c r="C754" s="51"/>
      <c r="D754" s="20"/>
      <c r="E754" s="51"/>
      <c r="F754" s="36"/>
      <c r="G754" s="40"/>
    </row>
    <row r="755" spans="3:7" x14ac:dyDescent="0.3">
      <c r="C755" s="51"/>
      <c r="D755" s="20"/>
      <c r="E755" s="51"/>
      <c r="F755" s="36"/>
      <c r="G755" s="40"/>
    </row>
    <row r="756" spans="3:7" x14ac:dyDescent="0.3">
      <c r="C756" s="51"/>
      <c r="D756" s="20"/>
      <c r="E756" s="51"/>
      <c r="F756" s="36"/>
      <c r="G756" s="40"/>
    </row>
    <row r="757" spans="3:7" x14ac:dyDescent="0.3">
      <c r="C757" s="51"/>
      <c r="D757" s="20"/>
      <c r="E757" s="51"/>
      <c r="F757" s="36"/>
      <c r="G757" s="40"/>
    </row>
    <row r="758" spans="3:7" x14ac:dyDescent="0.3">
      <c r="C758" s="51"/>
      <c r="D758" s="20"/>
      <c r="E758" s="51"/>
      <c r="F758" s="36"/>
      <c r="G758" s="40"/>
    </row>
    <row r="759" spans="3:7" x14ac:dyDescent="0.3">
      <c r="C759" s="51"/>
      <c r="D759" s="20"/>
      <c r="E759" s="51"/>
      <c r="F759" s="36"/>
      <c r="G759" s="40"/>
    </row>
    <row r="760" spans="3:7" x14ac:dyDescent="0.3">
      <c r="C760" s="51"/>
      <c r="D760" s="20"/>
      <c r="E760" s="51"/>
      <c r="F760" s="36"/>
      <c r="G760" s="40"/>
    </row>
    <row r="761" spans="3:7" x14ac:dyDescent="0.3">
      <c r="C761" s="51"/>
      <c r="D761" s="20"/>
      <c r="E761" s="51"/>
      <c r="F761" s="36"/>
      <c r="G761" s="40"/>
    </row>
    <row r="762" spans="3:7" x14ac:dyDescent="0.3">
      <c r="C762" s="51"/>
      <c r="D762" s="20"/>
      <c r="E762" s="51"/>
      <c r="F762" s="36"/>
      <c r="G762" s="40"/>
    </row>
    <row r="763" spans="3:7" x14ac:dyDescent="0.3">
      <c r="C763" s="51"/>
      <c r="D763" s="20"/>
      <c r="E763" s="51"/>
      <c r="F763" s="36"/>
      <c r="G763" s="40"/>
    </row>
    <row r="764" spans="3:7" x14ac:dyDescent="0.3">
      <c r="C764" s="51"/>
      <c r="D764" s="20"/>
      <c r="E764" s="51"/>
      <c r="F764" s="36"/>
      <c r="G764" s="40"/>
    </row>
    <row r="765" spans="3:7" x14ac:dyDescent="0.3">
      <c r="C765" s="51"/>
      <c r="D765" s="20"/>
      <c r="E765" s="51"/>
      <c r="F765" s="36"/>
      <c r="G765" s="40"/>
    </row>
    <row r="766" spans="3:7" x14ac:dyDescent="0.3">
      <c r="C766" s="51"/>
      <c r="D766" s="20"/>
      <c r="E766" s="51"/>
      <c r="F766" s="36"/>
      <c r="G766" s="40"/>
    </row>
    <row r="767" spans="3:7" x14ac:dyDescent="0.3">
      <c r="C767" s="51"/>
      <c r="D767" s="20"/>
      <c r="E767" s="51"/>
      <c r="F767" s="36"/>
      <c r="G767" s="40"/>
    </row>
    <row r="768" spans="3:7" x14ac:dyDescent="0.3">
      <c r="C768" s="51"/>
      <c r="D768" s="20"/>
      <c r="E768" s="51"/>
      <c r="F768" s="36"/>
      <c r="G768" s="40"/>
    </row>
    <row r="769" spans="3:8" x14ac:dyDescent="0.3">
      <c r="C769" s="51"/>
      <c r="D769" s="20"/>
      <c r="E769" s="51"/>
      <c r="F769" s="36"/>
      <c r="G769" s="40"/>
    </row>
    <row r="770" spans="3:8" x14ac:dyDescent="0.3">
      <c r="C770" s="51"/>
      <c r="D770" s="20"/>
      <c r="E770" s="51"/>
      <c r="F770" s="36"/>
      <c r="G770" s="40"/>
    </row>
    <row r="771" spans="3:8" x14ac:dyDescent="0.3">
      <c r="C771" s="51"/>
      <c r="D771" s="20"/>
      <c r="E771" s="51"/>
      <c r="F771" s="36"/>
      <c r="G771" s="40"/>
    </row>
    <row r="772" spans="3:8" x14ac:dyDescent="0.3">
      <c r="C772" s="51"/>
      <c r="D772" s="20"/>
      <c r="E772" s="51"/>
      <c r="F772" s="36"/>
      <c r="G772" s="40"/>
    </row>
    <row r="773" spans="3:8" x14ac:dyDescent="0.3">
      <c r="C773" s="51"/>
      <c r="D773" s="20"/>
      <c r="E773" s="51"/>
      <c r="F773" s="36"/>
      <c r="G773" s="40"/>
    </row>
    <row r="774" spans="3:8" x14ac:dyDescent="0.3">
      <c r="C774" s="51"/>
      <c r="D774" s="20"/>
      <c r="E774" s="51"/>
      <c r="F774" s="36"/>
      <c r="G774" s="40"/>
    </row>
    <row r="775" spans="3:8" x14ac:dyDescent="0.3">
      <c r="C775" s="51"/>
      <c r="D775" s="20"/>
      <c r="E775" s="51"/>
      <c r="F775" s="36"/>
      <c r="G775" s="40"/>
    </row>
    <row r="776" spans="3:8" x14ac:dyDescent="0.3">
      <c r="C776" s="51"/>
      <c r="D776" s="20"/>
      <c r="E776" s="51"/>
      <c r="F776" s="36"/>
      <c r="G776" s="40"/>
    </row>
    <row r="777" spans="3:8" x14ac:dyDescent="0.3">
      <c r="C777" s="51"/>
      <c r="D777" s="20"/>
      <c r="E777" s="51"/>
      <c r="F777" s="36"/>
      <c r="G777" s="40"/>
    </row>
    <row r="778" spans="3:8" ht="15" thickBot="1" x14ac:dyDescent="0.35">
      <c r="C778" s="51"/>
      <c r="D778" s="20"/>
      <c r="E778" s="51"/>
      <c r="F778" s="36"/>
      <c r="G778" s="40"/>
    </row>
    <row r="779" spans="3:8" ht="15.6" thickTop="1" thickBot="1" x14ac:dyDescent="0.35">
      <c r="C779" s="9"/>
      <c r="D779" s="19" t="s">
        <v>96</v>
      </c>
      <c r="E779" s="35"/>
      <c r="F779" s="37" t="s">
        <v>7</v>
      </c>
      <c r="G779" s="37">
        <f>SUM(G742:G778)</f>
        <v>0</v>
      </c>
    </row>
    <row r="780" spans="3:8" ht="15" thickTop="1" x14ac:dyDescent="0.3">
      <c r="C780" s="9"/>
      <c r="D780" s="50" t="s">
        <v>67</v>
      </c>
      <c r="E780" s="34"/>
      <c r="F780" s="41"/>
      <c r="G780" s="63"/>
    </row>
    <row r="781" spans="3:8" x14ac:dyDescent="0.3">
      <c r="C781" s="9"/>
      <c r="D781" s="50" t="s">
        <v>171</v>
      </c>
      <c r="E781" s="34"/>
      <c r="F781" s="41"/>
      <c r="G781" s="63"/>
    </row>
    <row r="782" spans="3:8" x14ac:dyDescent="0.3">
      <c r="C782" s="9"/>
      <c r="D782" s="32" t="str">
        <f>D736</f>
        <v>RAPTOR ENCLOSURE - WATERPROOFING</v>
      </c>
      <c r="E782" s="34"/>
      <c r="F782" s="41"/>
      <c r="G782" s="63"/>
    </row>
    <row r="783" spans="3:8" x14ac:dyDescent="0.3">
      <c r="C783" s="9"/>
      <c r="D783" s="32" t="s">
        <v>9</v>
      </c>
      <c r="E783" s="34"/>
      <c r="F783" s="41"/>
      <c r="G783" s="63"/>
      <c r="H783" s="30"/>
    </row>
    <row r="784" spans="3:8" x14ac:dyDescent="0.3">
      <c r="C784" s="9"/>
      <c r="D784" s="32" t="s">
        <v>10</v>
      </c>
      <c r="E784" s="34"/>
      <c r="F784" s="41"/>
      <c r="G784" s="63"/>
      <c r="H784" s="30"/>
    </row>
    <row r="785" spans="3:7" x14ac:dyDescent="0.3">
      <c r="C785" s="84" t="s">
        <v>44</v>
      </c>
      <c r="D785" s="85"/>
      <c r="E785" s="85"/>
      <c r="F785" s="85"/>
      <c r="G785" s="86"/>
    </row>
    <row r="786" spans="3:7" x14ac:dyDescent="0.3">
      <c r="C786" s="87" t="s">
        <v>208</v>
      </c>
      <c r="D786" s="87" t="s">
        <v>209</v>
      </c>
      <c r="E786" s="89" t="s">
        <v>2</v>
      </c>
      <c r="F786" s="91" t="s">
        <v>3</v>
      </c>
      <c r="G786" s="82" t="s">
        <v>4</v>
      </c>
    </row>
    <row r="787" spans="3:7" x14ac:dyDescent="0.3">
      <c r="C787" s="93"/>
      <c r="D787" s="93"/>
      <c r="E787" s="100"/>
      <c r="F787" s="101"/>
      <c r="G787" s="83"/>
    </row>
    <row r="788" spans="3:7" x14ac:dyDescent="0.3">
      <c r="C788" s="9"/>
      <c r="D788" s="17" t="s">
        <v>49</v>
      </c>
      <c r="E788" s="34"/>
      <c r="F788" s="41"/>
      <c r="G788" s="63"/>
    </row>
    <row r="789" spans="3:7" x14ac:dyDescent="0.3">
      <c r="C789" s="9"/>
      <c r="D789" s="17" t="s">
        <v>176</v>
      </c>
      <c r="E789" s="34"/>
      <c r="F789" s="41"/>
      <c r="G789" s="63"/>
    </row>
    <row r="790" spans="3:7" x14ac:dyDescent="0.3">
      <c r="C790" s="9"/>
      <c r="D790" s="25" t="s">
        <v>326</v>
      </c>
      <c r="E790" s="34"/>
      <c r="F790" s="41"/>
      <c r="G790" s="63"/>
    </row>
    <row r="791" spans="3:7" x14ac:dyDescent="0.3">
      <c r="C791" s="9"/>
      <c r="D791" s="17" t="s">
        <v>51</v>
      </c>
      <c r="E791" s="34"/>
      <c r="F791" s="41"/>
      <c r="G791" s="63"/>
    </row>
    <row r="792" spans="3:7" ht="42" x14ac:dyDescent="0.3">
      <c r="C792" s="9"/>
      <c r="D792" s="4" t="s">
        <v>265</v>
      </c>
      <c r="E792" s="34"/>
      <c r="F792" s="41"/>
      <c r="G792" s="63"/>
    </row>
    <row r="793" spans="3:7" x14ac:dyDescent="0.3">
      <c r="C793" s="9"/>
      <c r="D793" s="17" t="s">
        <v>177</v>
      </c>
      <c r="E793" s="34"/>
      <c r="F793" s="41"/>
      <c r="G793" s="63"/>
    </row>
    <row r="794" spans="3:7" x14ac:dyDescent="0.3">
      <c r="C794" s="9"/>
      <c r="D794" s="18" t="s">
        <v>303</v>
      </c>
      <c r="E794" s="34"/>
      <c r="F794" s="41"/>
      <c r="G794" s="63"/>
    </row>
    <row r="795" spans="3:7" x14ac:dyDescent="0.3">
      <c r="C795" s="51">
        <v>1</v>
      </c>
      <c r="D795" s="4" t="s">
        <v>178</v>
      </c>
      <c r="E795" s="51">
        <v>166</v>
      </c>
      <c r="F795" s="36"/>
      <c r="G795" s="40">
        <f>F795*E795</f>
        <v>0</v>
      </c>
    </row>
    <row r="796" spans="3:7" x14ac:dyDescent="0.3">
      <c r="C796" s="9"/>
      <c r="D796" s="17" t="s">
        <v>179</v>
      </c>
      <c r="E796" s="34"/>
      <c r="F796" s="41"/>
      <c r="G796" s="63"/>
    </row>
    <row r="797" spans="3:7" x14ac:dyDescent="0.3">
      <c r="C797" s="9"/>
      <c r="D797" s="18" t="s">
        <v>180</v>
      </c>
      <c r="E797" s="34"/>
      <c r="F797" s="41"/>
      <c r="G797" s="63"/>
    </row>
    <row r="798" spans="3:7" x14ac:dyDescent="0.3">
      <c r="C798" s="51">
        <v>2</v>
      </c>
      <c r="D798" s="4" t="s">
        <v>181</v>
      </c>
      <c r="E798" s="51">
        <v>250</v>
      </c>
      <c r="F798" s="36"/>
      <c r="G798" s="40">
        <f>F798*E798</f>
        <v>0</v>
      </c>
    </row>
    <row r="799" spans="3:7" x14ac:dyDescent="0.3">
      <c r="C799" s="9"/>
      <c r="D799" s="17" t="s">
        <v>182</v>
      </c>
      <c r="E799" s="34"/>
      <c r="F799" s="41"/>
      <c r="G799" s="63"/>
    </row>
    <row r="800" spans="3:7" x14ac:dyDescent="0.3">
      <c r="C800" s="9"/>
      <c r="D800" s="18" t="s">
        <v>183</v>
      </c>
      <c r="E800" s="34"/>
      <c r="F800" s="41"/>
      <c r="G800" s="63"/>
    </row>
    <row r="801" spans="3:7" x14ac:dyDescent="0.3">
      <c r="C801" s="9"/>
      <c r="D801" s="18" t="s">
        <v>184</v>
      </c>
      <c r="E801" s="34"/>
      <c r="F801" s="41"/>
      <c r="G801" s="40"/>
    </row>
    <row r="802" spans="3:7" x14ac:dyDescent="0.3">
      <c r="C802" s="51">
        <v>3</v>
      </c>
      <c r="D802" s="4" t="s">
        <v>185</v>
      </c>
      <c r="E802" s="51">
        <f>120*4</f>
        <v>480</v>
      </c>
      <c r="F802" s="41"/>
      <c r="G802" s="40">
        <f>F802*E802</f>
        <v>0</v>
      </c>
    </row>
    <row r="803" spans="3:7" x14ac:dyDescent="0.3">
      <c r="C803" s="51"/>
      <c r="D803" s="21" t="s">
        <v>304</v>
      </c>
      <c r="E803" s="51"/>
      <c r="F803" s="41"/>
      <c r="G803" s="40"/>
    </row>
    <row r="804" spans="3:7" x14ac:dyDescent="0.3">
      <c r="C804" s="51">
        <v>4</v>
      </c>
      <c r="D804" s="4" t="s">
        <v>305</v>
      </c>
      <c r="E804" s="51">
        <f>10*8*4</f>
        <v>320</v>
      </c>
      <c r="F804" s="41"/>
      <c r="G804" s="40">
        <f>F804*E804</f>
        <v>0</v>
      </c>
    </row>
    <row r="805" spans="3:7" x14ac:dyDescent="0.3">
      <c r="C805" s="51"/>
      <c r="D805" s="4"/>
      <c r="E805" s="51"/>
      <c r="F805" s="41"/>
      <c r="G805" s="40"/>
    </row>
    <row r="806" spans="3:7" x14ac:dyDescent="0.3">
      <c r="C806" s="51"/>
      <c r="D806" s="4"/>
      <c r="E806" s="51"/>
      <c r="F806" s="41"/>
      <c r="G806" s="40"/>
    </row>
    <row r="807" spans="3:7" x14ac:dyDescent="0.3">
      <c r="C807" s="51"/>
      <c r="D807" s="4"/>
      <c r="E807" s="51"/>
      <c r="F807" s="41"/>
      <c r="G807" s="40"/>
    </row>
    <row r="808" spans="3:7" x14ac:dyDescent="0.3">
      <c r="C808" s="51"/>
      <c r="D808" s="4"/>
      <c r="E808" s="51"/>
      <c r="F808" s="41"/>
      <c r="G808" s="40"/>
    </row>
    <row r="809" spans="3:7" x14ac:dyDescent="0.3">
      <c r="C809" s="51"/>
      <c r="D809" s="4"/>
      <c r="E809" s="51"/>
      <c r="F809" s="41"/>
      <c r="G809" s="40"/>
    </row>
    <row r="810" spans="3:7" x14ac:dyDescent="0.3">
      <c r="C810" s="51"/>
      <c r="D810" s="4"/>
      <c r="E810" s="51"/>
      <c r="F810" s="41"/>
      <c r="G810" s="40"/>
    </row>
    <row r="811" spans="3:7" x14ac:dyDescent="0.3">
      <c r="C811" s="51"/>
      <c r="D811" s="4"/>
      <c r="E811" s="51"/>
      <c r="F811" s="41"/>
      <c r="G811" s="40"/>
    </row>
    <row r="812" spans="3:7" x14ac:dyDescent="0.3">
      <c r="C812" s="51"/>
      <c r="D812" s="4"/>
      <c r="E812" s="51"/>
      <c r="F812" s="41"/>
      <c r="G812" s="40"/>
    </row>
    <row r="813" spans="3:7" x14ac:dyDescent="0.3">
      <c r="C813" s="51"/>
      <c r="D813" s="4"/>
      <c r="E813" s="51"/>
      <c r="F813" s="41"/>
      <c r="G813" s="40"/>
    </row>
    <row r="814" spans="3:7" x14ac:dyDescent="0.3">
      <c r="C814" s="51"/>
      <c r="D814" s="4"/>
      <c r="E814" s="51"/>
      <c r="F814" s="41"/>
      <c r="G814" s="40"/>
    </row>
    <row r="815" spans="3:7" x14ac:dyDescent="0.3">
      <c r="C815" s="51"/>
      <c r="D815" s="4"/>
      <c r="E815" s="51"/>
      <c r="F815" s="41"/>
      <c r="G815" s="40"/>
    </row>
    <row r="816" spans="3:7" x14ac:dyDescent="0.3">
      <c r="C816" s="51"/>
      <c r="D816" s="4"/>
      <c r="E816" s="51"/>
      <c r="F816" s="41"/>
      <c r="G816" s="40"/>
    </row>
    <row r="817" spans="3:7" x14ac:dyDescent="0.3">
      <c r="C817" s="51"/>
      <c r="D817" s="4"/>
      <c r="E817" s="51"/>
      <c r="F817" s="41"/>
      <c r="G817" s="40"/>
    </row>
    <row r="818" spans="3:7" x14ac:dyDescent="0.3">
      <c r="C818" s="51"/>
      <c r="D818" s="4"/>
      <c r="E818" s="51"/>
      <c r="F818" s="41"/>
      <c r="G818" s="40"/>
    </row>
    <row r="819" spans="3:7" x14ac:dyDescent="0.3">
      <c r="C819" s="51"/>
      <c r="D819" s="4"/>
      <c r="E819" s="51"/>
      <c r="F819" s="41"/>
      <c r="G819" s="40"/>
    </row>
    <row r="820" spans="3:7" x14ac:dyDescent="0.3">
      <c r="C820" s="51"/>
      <c r="D820" s="4"/>
      <c r="E820" s="51"/>
      <c r="F820" s="41"/>
      <c r="G820" s="40"/>
    </row>
    <row r="821" spans="3:7" x14ac:dyDescent="0.3">
      <c r="C821" s="51"/>
      <c r="D821" s="4"/>
      <c r="E821" s="51"/>
      <c r="F821" s="41"/>
      <c r="G821" s="40"/>
    </row>
    <row r="822" spans="3:7" x14ac:dyDescent="0.3">
      <c r="C822" s="51"/>
      <c r="D822" s="4"/>
      <c r="E822" s="51"/>
      <c r="F822" s="41"/>
      <c r="G822" s="40"/>
    </row>
    <row r="823" spans="3:7" x14ac:dyDescent="0.3">
      <c r="C823" s="51"/>
      <c r="D823" s="4"/>
      <c r="E823" s="51"/>
      <c r="F823" s="41"/>
      <c r="G823" s="40"/>
    </row>
    <row r="824" spans="3:7" x14ac:dyDescent="0.3">
      <c r="C824" s="51"/>
      <c r="D824" s="4"/>
      <c r="E824" s="51"/>
      <c r="F824" s="41"/>
      <c r="G824" s="40"/>
    </row>
    <row r="825" spans="3:7" x14ac:dyDescent="0.3">
      <c r="C825" s="51"/>
      <c r="D825" s="4"/>
      <c r="E825" s="51"/>
      <c r="F825" s="41"/>
      <c r="G825" s="40"/>
    </row>
    <row r="826" spans="3:7" x14ac:dyDescent="0.3">
      <c r="C826" s="51"/>
      <c r="D826" s="4"/>
      <c r="E826" s="51"/>
      <c r="F826" s="41"/>
      <c r="G826" s="40"/>
    </row>
    <row r="827" spans="3:7" x14ac:dyDescent="0.3">
      <c r="C827" s="51"/>
      <c r="D827" s="4"/>
      <c r="E827" s="51"/>
      <c r="F827" s="41"/>
      <c r="G827" s="40"/>
    </row>
    <row r="828" spans="3:7" x14ac:dyDescent="0.3">
      <c r="C828" s="51"/>
      <c r="D828" s="4"/>
      <c r="E828" s="51"/>
      <c r="F828" s="41"/>
      <c r="G828" s="40"/>
    </row>
    <row r="829" spans="3:7" x14ac:dyDescent="0.3">
      <c r="C829" s="51"/>
      <c r="D829" s="4"/>
      <c r="E829" s="51"/>
      <c r="F829" s="41"/>
      <c r="G829" s="40"/>
    </row>
    <row r="830" spans="3:7" x14ac:dyDescent="0.3">
      <c r="C830" s="51"/>
      <c r="D830" s="4"/>
      <c r="E830" s="51"/>
      <c r="F830" s="41"/>
      <c r="G830" s="40"/>
    </row>
    <row r="831" spans="3:7" x14ac:dyDescent="0.3">
      <c r="C831" s="51"/>
      <c r="D831" s="4"/>
      <c r="E831" s="51"/>
      <c r="F831" s="41"/>
      <c r="G831" s="40"/>
    </row>
    <row r="832" spans="3:7" x14ac:dyDescent="0.3">
      <c r="C832" s="51"/>
      <c r="D832" s="4"/>
      <c r="E832" s="51"/>
      <c r="F832" s="41"/>
      <c r="G832" s="40"/>
    </row>
    <row r="833" spans="3:8" x14ac:dyDescent="0.3">
      <c r="C833" s="51"/>
      <c r="D833" s="4"/>
      <c r="E833" s="51"/>
      <c r="F833" s="41"/>
      <c r="G833" s="40"/>
    </row>
    <row r="834" spans="3:8" x14ac:dyDescent="0.3">
      <c r="C834" s="51"/>
      <c r="D834" s="4"/>
      <c r="E834" s="51"/>
      <c r="F834" s="41"/>
      <c r="G834" s="40"/>
    </row>
    <row r="835" spans="3:8" x14ac:dyDescent="0.3">
      <c r="C835" s="51"/>
      <c r="D835" s="4"/>
      <c r="E835" s="51"/>
      <c r="F835" s="41"/>
      <c r="G835" s="40"/>
    </row>
    <row r="836" spans="3:8" x14ac:dyDescent="0.3">
      <c r="C836" s="51"/>
      <c r="D836" s="4"/>
      <c r="E836" s="34"/>
      <c r="F836" s="41"/>
      <c r="G836" s="40"/>
    </row>
    <row r="837" spans="3:8" ht="15" thickBot="1" x14ac:dyDescent="0.35">
      <c r="C837" s="51"/>
      <c r="D837" s="4"/>
      <c r="E837" s="51"/>
      <c r="F837" s="36"/>
      <c r="G837" s="40"/>
    </row>
    <row r="838" spans="3:8" ht="15.6" thickTop="1" thickBot="1" x14ac:dyDescent="0.35">
      <c r="C838" s="9"/>
      <c r="D838" s="19" t="s">
        <v>96</v>
      </c>
      <c r="E838" s="35"/>
      <c r="F838" s="37" t="s">
        <v>7</v>
      </c>
      <c r="G838" s="37">
        <f>SUM(G794:G837)</f>
        <v>0</v>
      </c>
    </row>
    <row r="839" spans="3:8" ht="15" thickTop="1" x14ac:dyDescent="0.3">
      <c r="C839" s="9"/>
      <c r="D839" s="50" t="s">
        <v>67</v>
      </c>
      <c r="E839" s="34"/>
      <c r="F839" s="41"/>
      <c r="G839" s="63"/>
    </row>
    <row r="840" spans="3:8" x14ac:dyDescent="0.3">
      <c r="C840" s="9"/>
      <c r="D840" s="50" t="s">
        <v>213</v>
      </c>
      <c r="E840" s="34"/>
      <c r="F840" s="41"/>
      <c r="G840" s="63"/>
    </row>
    <row r="841" spans="3:8" x14ac:dyDescent="0.3">
      <c r="C841" s="9"/>
      <c r="D841" s="15" t="str">
        <f>D790</f>
        <v>RAPTOR ENCLOSURE - PLASTERING</v>
      </c>
      <c r="E841" s="34"/>
      <c r="F841" s="41"/>
      <c r="G841" s="63"/>
    </row>
    <row r="842" spans="3:8" x14ac:dyDescent="0.3">
      <c r="C842" s="9"/>
      <c r="D842" s="32" t="s">
        <v>9</v>
      </c>
      <c r="E842" s="34"/>
      <c r="F842" s="41"/>
      <c r="G842" s="63"/>
      <c r="H842" s="30"/>
    </row>
    <row r="843" spans="3:8" x14ac:dyDescent="0.3">
      <c r="C843" s="9"/>
      <c r="D843" s="32" t="s">
        <v>10</v>
      </c>
      <c r="E843" s="34"/>
      <c r="F843" s="41"/>
      <c r="G843" s="63"/>
      <c r="H843" s="30"/>
    </row>
    <row r="844" spans="3:8" x14ac:dyDescent="0.3">
      <c r="C844" s="84" t="s">
        <v>46</v>
      </c>
      <c r="D844" s="85"/>
      <c r="E844" s="85"/>
      <c r="F844" s="85"/>
      <c r="G844" s="86"/>
    </row>
    <row r="845" spans="3:8" x14ac:dyDescent="0.3">
      <c r="C845" s="87" t="s">
        <v>208</v>
      </c>
      <c r="D845" s="87" t="s">
        <v>209</v>
      </c>
      <c r="E845" s="89" t="s">
        <v>2</v>
      </c>
      <c r="F845" s="91" t="s">
        <v>3</v>
      </c>
      <c r="G845" s="82" t="s">
        <v>4</v>
      </c>
    </row>
    <row r="846" spans="3:8" x14ac:dyDescent="0.3">
      <c r="C846" s="88"/>
      <c r="D846" s="88"/>
      <c r="E846" s="90"/>
      <c r="F846" s="92"/>
      <c r="G846" s="83"/>
    </row>
    <row r="847" spans="3:8" x14ac:dyDescent="0.3">
      <c r="C847" s="9"/>
      <c r="D847" s="17" t="s">
        <v>49</v>
      </c>
      <c r="E847" s="34"/>
      <c r="F847" s="41"/>
      <c r="G847" s="63"/>
    </row>
    <row r="848" spans="3:8" x14ac:dyDescent="0.3">
      <c r="C848" s="9"/>
      <c r="D848" s="17" t="s">
        <v>187</v>
      </c>
      <c r="E848" s="34"/>
      <c r="F848" s="41"/>
      <c r="G848" s="63"/>
    </row>
    <row r="849" spans="3:7" x14ac:dyDescent="0.3">
      <c r="C849" s="9"/>
      <c r="D849" s="25" t="s">
        <v>327</v>
      </c>
      <c r="E849" s="34"/>
      <c r="F849" s="41"/>
      <c r="G849" s="63"/>
    </row>
    <row r="850" spans="3:7" x14ac:dyDescent="0.3">
      <c r="C850" s="9"/>
      <c r="D850" s="17" t="s">
        <v>51</v>
      </c>
      <c r="E850" s="34"/>
      <c r="F850" s="41"/>
      <c r="G850" s="63"/>
    </row>
    <row r="851" spans="3:7" ht="42" x14ac:dyDescent="0.3">
      <c r="C851" s="9"/>
      <c r="D851" s="4" t="s">
        <v>306</v>
      </c>
      <c r="E851" s="34"/>
      <c r="F851" s="41"/>
      <c r="G851" s="63"/>
    </row>
    <row r="852" spans="3:7" x14ac:dyDescent="0.3">
      <c r="C852" s="9"/>
      <c r="D852" s="17" t="s">
        <v>188</v>
      </c>
      <c r="E852" s="34"/>
      <c r="F852" s="41"/>
      <c r="G852" s="63"/>
    </row>
    <row r="853" spans="3:7" ht="10.5" customHeight="1" x14ac:dyDescent="0.3">
      <c r="C853" s="9"/>
      <c r="D853" s="4" t="s">
        <v>307</v>
      </c>
      <c r="E853" s="34"/>
      <c r="F853" s="41"/>
      <c r="G853" s="63"/>
    </row>
    <row r="854" spans="3:7" x14ac:dyDescent="0.3">
      <c r="C854" s="9"/>
      <c r="D854" s="4"/>
      <c r="E854" s="34"/>
      <c r="F854" s="41"/>
      <c r="G854" s="63"/>
    </row>
    <row r="855" spans="3:7" x14ac:dyDescent="0.3">
      <c r="C855" s="9"/>
      <c r="D855" s="17" t="s">
        <v>189</v>
      </c>
      <c r="E855" s="34"/>
      <c r="F855" s="41"/>
      <c r="G855" s="63"/>
    </row>
    <row r="856" spans="3:7" x14ac:dyDescent="0.3">
      <c r="C856" s="9"/>
      <c r="D856" s="18" t="s">
        <v>190</v>
      </c>
      <c r="E856" s="34"/>
      <c r="F856" s="41"/>
      <c r="G856" s="63"/>
    </row>
    <row r="857" spans="3:7" x14ac:dyDescent="0.3">
      <c r="C857" s="51">
        <v>1</v>
      </c>
      <c r="D857" s="4" t="s">
        <v>191</v>
      </c>
      <c r="E857" s="51">
        <v>250</v>
      </c>
      <c r="F857" s="36"/>
      <c r="G857" s="40">
        <f>F857*E857</f>
        <v>0</v>
      </c>
    </row>
    <row r="858" spans="3:7" ht="13.2" customHeight="1" x14ac:dyDescent="0.3">
      <c r="C858" s="69"/>
      <c r="D858" s="56" t="s">
        <v>309</v>
      </c>
      <c r="E858" s="51"/>
      <c r="F858" s="36"/>
      <c r="G858" s="40"/>
    </row>
    <row r="859" spans="3:7" ht="31.8" x14ac:dyDescent="0.3">
      <c r="C859" s="69">
        <v>2</v>
      </c>
      <c r="D859" s="57" t="s">
        <v>344</v>
      </c>
      <c r="E859" s="51">
        <v>22</v>
      </c>
      <c r="F859" s="36"/>
      <c r="G859" s="40">
        <f>F859*E859</f>
        <v>0</v>
      </c>
    </row>
    <row r="860" spans="3:7" x14ac:dyDescent="0.3">
      <c r="C860" s="51">
        <v>3</v>
      </c>
      <c r="D860" s="4" t="s">
        <v>310</v>
      </c>
      <c r="E860" s="51">
        <v>900</v>
      </c>
      <c r="F860" s="36"/>
      <c r="G860" s="40">
        <f>F860*E860</f>
        <v>0</v>
      </c>
    </row>
    <row r="861" spans="3:7" x14ac:dyDescent="0.3">
      <c r="C861" s="9"/>
      <c r="D861" s="17" t="s">
        <v>192</v>
      </c>
      <c r="E861" s="34"/>
      <c r="F861" s="41"/>
      <c r="G861" s="63"/>
    </row>
    <row r="862" spans="3:7" x14ac:dyDescent="0.3">
      <c r="C862" s="9"/>
      <c r="D862" s="18" t="s">
        <v>24</v>
      </c>
      <c r="E862" s="34"/>
      <c r="F862" s="41"/>
      <c r="G862" s="63"/>
    </row>
    <row r="863" spans="3:7" x14ac:dyDescent="0.3">
      <c r="C863" s="9"/>
      <c r="D863" s="18" t="s">
        <v>25</v>
      </c>
      <c r="E863" s="34"/>
      <c r="F863" s="41"/>
      <c r="G863" s="63"/>
    </row>
    <row r="864" spans="3:7" x14ac:dyDescent="0.3">
      <c r="C864" s="9"/>
      <c r="D864" s="18" t="s">
        <v>26</v>
      </c>
      <c r="E864" s="34"/>
      <c r="F864" s="41"/>
      <c r="G864" s="63"/>
    </row>
    <row r="865" spans="3:7" x14ac:dyDescent="0.3">
      <c r="C865" s="9"/>
      <c r="D865" s="3"/>
      <c r="E865" s="34"/>
      <c r="F865" s="41"/>
      <c r="G865" s="63"/>
    </row>
    <row r="866" spans="3:7" x14ac:dyDescent="0.3">
      <c r="C866" s="9"/>
      <c r="D866" s="18" t="s">
        <v>22</v>
      </c>
      <c r="E866" s="34"/>
      <c r="F866" s="41"/>
      <c r="G866" s="63"/>
    </row>
    <row r="867" spans="3:7" x14ac:dyDescent="0.3">
      <c r="C867" s="9"/>
      <c r="D867" s="18" t="s">
        <v>23</v>
      </c>
      <c r="E867" s="34"/>
      <c r="F867" s="41"/>
      <c r="G867" s="63"/>
    </row>
    <row r="868" spans="3:7" x14ac:dyDescent="0.3">
      <c r="C868" s="9"/>
      <c r="D868" s="18" t="s">
        <v>28</v>
      </c>
      <c r="E868" s="34"/>
      <c r="F868" s="41"/>
      <c r="G868" s="63"/>
    </row>
    <row r="869" spans="3:7" x14ac:dyDescent="0.3">
      <c r="C869" s="9"/>
      <c r="D869" s="18" t="s">
        <v>29</v>
      </c>
      <c r="E869" s="34"/>
      <c r="F869" s="41"/>
      <c r="G869" s="63"/>
    </row>
    <row r="870" spans="3:7" x14ac:dyDescent="0.3">
      <c r="C870" s="51">
        <v>4</v>
      </c>
      <c r="D870" s="4" t="s">
        <v>194</v>
      </c>
      <c r="E870" s="51">
        <v>14</v>
      </c>
      <c r="F870" s="36"/>
      <c r="G870" s="40">
        <f>F870*E870</f>
        <v>0</v>
      </c>
    </row>
    <row r="871" spans="3:7" x14ac:dyDescent="0.3">
      <c r="C871" s="51">
        <v>5</v>
      </c>
      <c r="D871" s="4" t="s">
        <v>30</v>
      </c>
      <c r="E871" s="51">
        <v>14</v>
      </c>
      <c r="F871" s="36"/>
      <c r="G871" s="40">
        <f>F871*E871</f>
        <v>0</v>
      </c>
    </row>
    <row r="872" spans="3:7" x14ac:dyDescent="0.3">
      <c r="C872" s="9"/>
      <c r="D872" s="18" t="s">
        <v>31</v>
      </c>
      <c r="E872" s="34"/>
      <c r="F872" s="41"/>
      <c r="G872" s="63"/>
    </row>
    <row r="873" spans="3:7" ht="21.6" customHeight="1" x14ac:dyDescent="0.3">
      <c r="C873" s="51">
        <v>6</v>
      </c>
      <c r="D873" s="54" t="s">
        <v>311</v>
      </c>
      <c r="E873" s="51">
        <v>10</v>
      </c>
      <c r="F873" s="41"/>
      <c r="G873" s="40">
        <f>F873*E873</f>
        <v>0</v>
      </c>
    </row>
    <row r="874" spans="3:7" x14ac:dyDescent="0.3">
      <c r="C874" s="9"/>
      <c r="D874" s="4"/>
      <c r="E874" s="51"/>
      <c r="F874" s="36"/>
      <c r="G874" s="40"/>
    </row>
    <row r="875" spans="3:7" x14ac:dyDescent="0.3">
      <c r="C875" s="9"/>
      <c r="D875" s="17" t="s">
        <v>195</v>
      </c>
      <c r="E875" s="34"/>
      <c r="F875" s="41"/>
      <c r="G875" s="40"/>
    </row>
    <row r="876" spans="3:7" ht="21.6" x14ac:dyDescent="0.3">
      <c r="C876" s="9"/>
      <c r="D876" s="18" t="s">
        <v>312</v>
      </c>
      <c r="E876" s="34"/>
      <c r="F876" s="41"/>
      <c r="G876" s="40"/>
    </row>
    <row r="877" spans="3:7" x14ac:dyDescent="0.3">
      <c r="C877" s="9"/>
      <c r="D877" s="18" t="s">
        <v>22</v>
      </c>
      <c r="E877" s="34"/>
      <c r="F877" s="41"/>
      <c r="G877" s="40"/>
    </row>
    <row r="878" spans="3:7" ht="31.8" x14ac:dyDescent="0.3">
      <c r="C878" s="9"/>
      <c r="D878" s="18" t="s">
        <v>313</v>
      </c>
      <c r="E878" s="34"/>
      <c r="F878" s="41"/>
      <c r="G878" s="40"/>
    </row>
    <row r="879" spans="3:7" x14ac:dyDescent="0.3">
      <c r="C879" s="51">
        <v>7</v>
      </c>
      <c r="D879" s="4" t="s">
        <v>314</v>
      </c>
      <c r="E879" s="26">
        <v>14</v>
      </c>
      <c r="F879" s="41"/>
      <c r="G879" s="40">
        <f>F879*E879</f>
        <v>0</v>
      </c>
    </row>
    <row r="880" spans="3:7" x14ac:dyDescent="0.3">
      <c r="C880" s="51"/>
      <c r="D880" s="4"/>
      <c r="E880" s="34"/>
      <c r="F880" s="41"/>
      <c r="G880" s="40"/>
    </row>
    <row r="881" spans="3:7" x14ac:dyDescent="0.3">
      <c r="C881" s="51"/>
      <c r="D881" s="21" t="s">
        <v>341</v>
      </c>
      <c r="E881" s="34"/>
      <c r="F881" s="41"/>
      <c r="G881" s="40"/>
    </row>
    <row r="882" spans="3:7" x14ac:dyDescent="0.3">
      <c r="C882" s="51"/>
      <c r="D882" s="21" t="s">
        <v>316</v>
      </c>
      <c r="E882" s="34"/>
      <c r="F882" s="41"/>
      <c r="G882" s="40"/>
    </row>
    <row r="883" spans="3:7" x14ac:dyDescent="0.3">
      <c r="C883" s="51">
        <v>8</v>
      </c>
      <c r="D883" s="4" t="s">
        <v>342</v>
      </c>
      <c r="E883"/>
      <c r="F883" s="41"/>
      <c r="G883" s="40"/>
    </row>
    <row r="884" spans="3:7" x14ac:dyDescent="0.3">
      <c r="C884" s="51"/>
      <c r="D884" s="4" t="s">
        <v>343</v>
      </c>
      <c r="E884" s="59">
        <v>6</v>
      </c>
      <c r="F884" s="41"/>
      <c r="G884" s="40">
        <f>F884*E884</f>
        <v>0</v>
      </c>
    </row>
    <row r="885" spans="3:7" x14ac:dyDescent="0.3">
      <c r="C885" s="51"/>
      <c r="D885" s="4"/>
      <c r="E885" s="34"/>
      <c r="F885" s="41"/>
      <c r="G885" s="40"/>
    </row>
    <row r="886" spans="3:7" x14ac:dyDescent="0.3">
      <c r="C886" s="51"/>
      <c r="D886" s="21" t="s">
        <v>315</v>
      </c>
      <c r="E886" s="34"/>
      <c r="F886" s="41"/>
      <c r="G886" s="40"/>
    </row>
    <row r="887" spans="3:7" x14ac:dyDescent="0.3">
      <c r="C887" s="51"/>
      <c r="D887" s="21" t="s">
        <v>316</v>
      </c>
      <c r="E887" s="34"/>
      <c r="F887" s="41"/>
      <c r="G887" s="40"/>
    </row>
    <row r="888" spans="3:7" ht="21.6" x14ac:dyDescent="0.3">
      <c r="C888" s="51">
        <v>9</v>
      </c>
      <c r="D888" s="4" t="s">
        <v>330</v>
      </c>
      <c r="E888" s="26">
        <v>4</v>
      </c>
      <c r="F888" s="41"/>
      <c r="G888" s="40">
        <f>F888*E888</f>
        <v>0</v>
      </c>
    </row>
    <row r="889" spans="3:7" x14ac:dyDescent="0.3">
      <c r="C889" s="51"/>
      <c r="D889" s="4"/>
      <c r="E889" s="26"/>
      <c r="F889" s="41"/>
      <c r="G889" s="40"/>
    </row>
    <row r="890" spans="3:7" x14ac:dyDescent="0.3">
      <c r="C890" s="51"/>
      <c r="D890" s="4"/>
      <c r="E890" s="26"/>
      <c r="F890" s="41"/>
      <c r="G890" s="40"/>
    </row>
    <row r="891" spans="3:7" x14ac:dyDescent="0.3">
      <c r="C891" s="51"/>
      <c r="D891" s="4"/>
      <c r="E891" s="26"/>
      <c r="F891" s="41"/>
      <c r="G891" s="40"/>
    </row>
    <row r="892" spans="3:7" x14ac:dyDescent="0.3">
      <c r="C892" s="51"/>
      <c r="D892" s="4"/>
      <c r="E892" s="26"/>
      <c r="F892" s="41"/>
      <c r="G892" s="40"/>
    </row>
    <row r="893" spans="3:7" ht="15" thickBot="1" x14ac:dyDescent="0.35">
      <c r="C893" s="9"/>
      <c r="D893" s="4"/>
      <c r="E893" s="51"/>
      <c r="F893" s="36"/>
      <c r="G893" s="40"/>
    </row>
    <row r="894" spans="3:7" ht="15.6" thickTop="1" thickBot="1" x14ac:dyDescent="0.35">
      <c r="C894" s="9"/>
      <c r="D894" s="19" t="s">
        <v>6</v>
      </c>
      <c r="E894" s="35"/>
      <c r="F894" s="37" t="s">
        <v>7</v>
      </c>
      <c r="G894" s="37">
        <f>SUM(G856:G893)</f>
        <v>0</v>
      </c>
    </row>
    <row r="895" spans="3:7" ht="15" thickTop="1" x14ac:dyDescent="0.3">
      <c r="C895" s="9"/>
      <c r="D895" s="50" t="s">
        <v>67</v>
      </c>
      <c r="E895" s="34"/>
      <c r="F895" s="41"/>
      <c r="G895" s="63"/>
    </row>
    <row r="896" spans="3:7" x14ac:dyDescent="0.3">
      <c r="C896" s="9"/>
      <c r="D896" s="50" t="s">
        <v>193</v>
      </c>
      <c r="E896" s="34"/>
      <c r="F896" s="41"/>
      <c r="G896" s="63"/>
    </row>
    <row r="897" spans="3:7" x14ac:dyDescent="0.3">
      <c r="C897" s="9"/>
      <c r="D897" s="15" t="str">
        <f>D849</f>
        <v>RAPTOR ENCLOSURE - METAL WORK</v>
      </c>
      <c r="E897" s="34"/>
      <c r="F897" s="41"/>
      <c r="G897" s="63"/>
    </row>
    <row r="898" spans="3:7" x14ac:dyDescent="0.3">
      <c r="C898" s="9"/>
      <c r="D898" s="32" t="s">
        <v>9</v>
      </c>
      <c r="E898" s="34"/>
      <c r="F898" s="41"/>
      <c r="G898" s="63"/>
    </row>
    <row r="899" spans="3:7" x14ac:dyDescent="0.3">
      <c r="C899" s="9"/>
      <c r="D899" s="32" t="s">
        <v>10</v>
      </c>
      <c r="E899" s="34"/>
      <c r="F899" s="41"/>
      <c r="G899" s="63"/>
    </row>
    <row r="900" spans="3:7" x14ac:dyDescent="0.3">
      <c r="C900" s="84" t="s">
        <v>47</v>
      </c>
      <c r="D900" s="85"/>
      <c r="E900" s="85"/>
      <c r="F900" s="85"/>
      <c r="G900" s="86"/>
    </row>
    <row r="901" spans="3:7" x14ac:dyDescent="0.3">
      <c r="C901" s="94" t="s">
        <v>186</v>
      </c>
      <c r="D901" s="94" t="s">
        <v>328</v>
      </c>
      <c r="E901" s="96" t="s">
        <v>210</v>
      </c>
      <c r="F901" s="43"/>
      <c r="G901" s="82" t="s">
        <v>4</v>
      </c>
    </row>
    <row r="902" spans="3:7" x14ac:dyDescent="0.3">
      <c r="C902" s="95"/>
      <c r="D902" s="95"/>
      <c r="E902" s="97"/>
      <c r="F902" s="44"/>
      <c r="G902" s="83"/>
    </row>
    <row r="903" spans="3:7" x14ac:dyDescent="0.3">
      <c r="C903" s="51">
        <v>1</v>
      </c>
      <c r="D903" s="55" t="str">
        <f>D510</f>
        <v>RAPTOR ENCLOSURE - EARTHWORKS</v>
      </c>
      <c r="E903" s="51" t="str">
        <f>C513</f>
        <v>-42-</v>
      </c>
      <c r="F903" s="41"/>
      <c r="G903" s="40">
        <f>G507</f>
        <v>0</v>
      </c>
    </row>
    <row r="904" spans="3:7" x14ac:dyDescent="0.3">
      <c r="C904" s="51">
        <v>2</v>
      </c>
      <c r="D904" s="55" t="s">
        <v>111</v>
      </c>
      <c r="E904" s="51" t="str">
        <f>C562</f>
        <v>-43-</v>
      </c>
      <c r="F904" s="41"/>
      <c r="G904" s="40">
        <f>G555</f>
        <v>0</v>
      </c>
    </row>
    <row r="905" spans="3:7" x14ac:dyDescent="0.3">
      <c r="C905" s="51">
        <v>3</v>
      </c>
      <c r="D905" s="4" t="str">
        <f>D728</f>
        <v>RAPTOR ENCLOSURE - MASONRY</v>
      </c>
      <c r="E905" s="51" t="str">
        <f>C731</f>
        <v>-44-</v>
      </c>
      <c r="F905" s="41"/>
      <c r="G905" s="40">
        <f>G725</f>
        <v>0</v>
      </c>
    </row>
    <row r="906" spans="3:7" x14ac:dyDescent="0.3">
      <c r="C906" s="51">
        <v>4</v>
      </c>
      <c r="D906" s="4" t="str">
        <f>D736</f>
        <v>RAPTOR ENCLOSURE - WATERPROOFING</v>
      </c>
      <c r="E906" s="51" t="str">
        <f>C785</f>
        <v>-45-</v>
      </c>
      <c r="F906" s="41"/>
      <c r="G906" s="40">
        <f>G779</f>
        <v>0</v>
      </c>
    </row>
    <row r="907" spans="3:7" x14ac:dyDescent="0.3">
      <c r="C907" s="51">
        <v>5</v>
      </c>
      <c r="D907" s="55" t="str">
        <f>D841</f>
        <v>RAPTOR ENCLOSURE - PLASTERING</v>
      </c>
      <c r="E907" s="51" t="str">
        <f>C844</f>
        <v>-46-</v>
      </c>
      <c r="F907" s="41"/>
      <c r="G907" s="40">
        <f>G838</f>
        <v>0</v>
      </c>
    </row>
    <row r="908" spans="3:7" x14ac:dyDescent="0.3">
      <c r="C908" s="51">
        <v>6</v>
      </c>
      <c r="D908" s="55" t="str">
        <f>D897</f>
        <v>RAPTOR ENCLOSURE - METAL WORK</v>
      </c>
      <c r="E908" s="51" t="str">
        <f>C900</f>
        <v>-47-</v>
      </c>
      <c r="F908" s="41"/>
      <c r="G908" s="40">
        <f>G894</f>
        <v>0</v>
      </c>
    </row>
    <row r="909" spans="3:7" x14ac:dyDescent="0.3">
      <c r="C909" s="51"/>
      <c r="D909" s="55"/>
      <c r="E909" s="51"/>
      <c r="F909" s="41"/>
      <c r="G909" s="40"/>
    </row>
    <row r="910" spans="3:7" x14ac:dyDescent="0.3">
      <c r="C910" s="51"/>
      <c r="D910" s="55"/>
      <c r="E910" s="51"/>
      <c r="F910" s="41"/>
      <c r="G910" s="40"/>
    </row>
    <row r="911" spans="3:7" x14ac:dyDescent="0.3">
      <c r="C911" s="51"/>
      <c r="D911" s="55"/>
      <c r="E911" s="51"/>
      <c r="F911" s="41"/>
      <c r="G911" s="40"/>
    </row>
    <row r="912" spans="3:7" x14ac:dyDescent="0.3">
      <c r="C912" s="51"/>
      <c r="D912" s="55"/>
      <c r="E912" s="51"/>
      <c r="F912" s="41"/>
      <c r="G912" s="40"/>
    </row>
    <row r="913" spans="3:7" x14ac:dyDescent="0.3">
      <c r="C913" s="51"/>
      <c r="D913" s="55"/>
      <c r="E913" s="51"/>
      <c r="F913" s="41"/>
      <c r="G913" s="40"/>
    </row>
    <row r="914" spans="3:7" x14ac:dyDescent="0.3">
      <c r="C914" s="51"/>
      <c r="D914" s="55"/>
      <c r="E914" s="51"/>
      <c r="F914" s="41"/>
      <c r="G914" s="40"/>
    </row>
    <row r="915" spans="3:7" x14ac:dyDescent="0.3">
      <c r="C915" s="51"/>
      <c r="D915" s="55"/>
      <c r="E915" s="51"/>
      <c r="F915" s="41"/>
      <c r="G915" s="40"/>
    </row>
    <row r="916" spans="3:7" x14ac:dyDescent="0.3">
      <c r="C916" s="51"/>
      <c r="D916" s="55"/>
      <c r="E916" s="51"/>
      <c r="F916" s="41"/>
      <c r="G916" s="40"/>
    </row>
    <row r="917" spans="3:7" x14ac:dyDescent="0.3">
      <c r="C917" s="51"/>
      <c r="D917" s="55"/>
      <c r="E917" s="51"/>
      <c r="F917" s="41"/>
      <c r="G917" s="40"/>
    </row>
    <row r="918" spans="3:7" x14ac:dyDescent="0.3">
      <c r="C918" s="51"/>
      <c r="D918" s="55"/>
      <c r="E918" s="51"/>
      <c r="F918" s="41"/>
      <c r="G918" s="40"/>
    </row>
    <row r="919" spans="3:7" x14ac:dyDescent="0.3">
      <c r="C919" s="51"/>
      <c r="D919" s="55"/>
      <c r="E919" s="51"/>
      <c r="F919" s="41"/>
      <c r="G919" s="40"/>
    </row>
    <row r="920" spans="3:7" x14ac:dyDescent="0.3">
      <c r="C920" s="51"/>
      <c r="D920" s="55"/>
      <c r="E920" s="51"/>
      <c r="F920" s="41"/>
      <c r="G920" s="40"/>
    </row>
    <row r="921" spans="3:7" x14ac:dyDescent="0.3">
      <c r="C921" s="51"/>
      <c r="D921" s="55"/>
      <c r="E921" s="51"/>
      <c r="F921" s="41"/>
      <c r="G921" s="40"/>
    </row>
    <row r="922" spans="3:7" x14ac:dyDescent="0.3">
      <c r="C922" s="51"/>
      <c r="D922" s="55"/>
      <c r="E922" s="51"/>
      <c r="F922" s="41"/>
      <c r="G922" s="40"/>
    </row>
    <row r="923" spans="3:7" x14ac:dyDescent="0.3">
      <c r="C923" s="51"/>
      <c r="D923" s="55"/>
      <c r="E923" s="51"/>
      <c r="F923" s="41"/>
      <c r="G923" s="40"/>
    </row>
    <row r="924" spans="3:7" x14ac:dyDescent="0.3">
      <c r="C924" s="51"/>
      <c r="D924" s="55"/>
      <c r="E924" s="51"/>
      <c r="F924" s="41"/>
      <c r="G924" s="40"/>
    </row>
    <row r="925" spans="3:7" x14ac:dyDescent="0.3">
      <c r="C925" s="51"/>
      <c r="D925" s="55"/>
      <c r="E925" s="51"/>
      <c r="F925" s="41"/>
      <c r="G925" s="40"/>
    </row>
    <row r="926" spans="3:7" x14ac:dyDescent="0.3">
      <c r="C926" s="51"/>
      <c r="D926" s="55"/>
      <c r="E926" s="51"/>
      <c r="F926" s="41"/>
      <c r="G926" s="40"/>
    </row>
    <row r="927" spans="3:7" x14ac:dyDescent="0.3">
      <c r="C927" s="51"/>
      <c r="D927" s="55"/>
      <c r="E927" s="51"/>
      <c r="F927" s="41"/>
      <c r="G927" s="40"/>
    </row>
    <row r="928" spans="3:7" x14ac:dyDescent="0.3">
      <c r="C928" s="51"/>
      <c r="D928" s="55"/>
      <c r="E928" s="51"/>
      <c r="F928" s="41"/>
      <c r="G928" s="40"/>
    </row>
    <row r="929" spans="3:7" x14ac:dyDescent="0.3">
      <c r="C929" s="51"/>
      <c r="D929" s="55"/>
      <c r="E929" s="51"/>
      <c r="F929" s="41"/>
      <c r="G929" s="40"/>
    </row>
    <row r="930" spans="3:7" x14ac:dyDescent="0.3">
      <c r="C930" s="51"/>
      <c r="D930" s="55"/>
      <c r="E930" s="51"/>
      <c r="F930" s="41"/>
      <c r="G930" s="40"/>
    </row>
    <row r="931" spans="3:7" x14ac:dyDescent="0.3">
      <c r="C931" s="51"/>
      <c r="D931" s="55"/>
      <c r="E931" s="51"/>
      <c r="F931" s="41"/>
      <c r="G931" s="40"/>
    </row>
    <row r="932" spans="3:7" x14ac:dyDescent="0.3">
      <c r="C932" s="51"/>
      <c r="D932" s="55"/>
      <c r="E932" s="51"/>
      <c r="F932" s="41"/>
      <c r="G932" s="40"/>
    </row>
    <row r="933" spans="3:7" x14ac:dyDescent="0.3">
      <c r="C933" s="51"/>
      <c r="D933" s="55"/>
      <c r="E933" s="51"/>
      <c r="F933" s="41"/>
      <c r="G933" s="40"/>
    </row>
    <row r="934" spans="3:7" x14ac:dyDescent="0.3">
      <c r="C934" s="51"/>
      <c r="D934" s="55"/>
      <c r="E934" s="51"/>
      <c r="F934" s="41"/>
      <c r="G934" s="40"/>
    </row>
    <row r="935" spans="3:7" x14ac:dyDescent="0.3">
      <c r="C935" s="51"/>
      <c r="D935" s="55"/>
      <c r="E935" s="51"/>
      <c r="F935" s="41"/>
      <c r="G935" s="40"/>
    </row>
    <row r="936" spans="3:7" x14ac:dyDescent="0.3">
      <c r="C936" s="51"/>
      <c r="D936" s="55"/>
      <c r="E936" s="51"/>
      <c r="F936" s="41"/>
      <c r="G936" s="40"/>
    </row>
    <row r="937" spans="3:7" x14ac:dyDescent="0.3">
      <c r="C937" s="51"/>
      <c r="D937" s="55"/>
      <c r="E937" s="51"/>
      <c r="F937" s="41"/>
      <c r="G937" s="40"/>
    </row>
    <row r="938" spans="3:7" x14ac:dyDescent="0.3">
      <c r="C938" s="51"/>
      <c r="D938" s="55"/>
      <c r="E938" s="51"/>
      <c r="F938" s="41"/>
      <c r="G938" s="40"/>
    </row>
    <row r="939" spans="3:7" x14ac:dyDescent="0.3">
      <c r="C939" s="51"/>
      <c r="D939" s="55"/>
      <c r="E939" s="51"/>
      <c r="F939" s="41"/>
      <c r="G939" s="40"/>
    </row>
    <row r="940" spans="3:7" x14ac:dyDescent="0.3">
      <c r="C940" s="51"/>
      <c r="D940" s="55"/>
      <c r="E940" s="51"/>
      <c r="F940" s="41"/>
      <c r="G940" s="40"/>
    </row>
    <row r="941" spans="3:7" x14ac:dyDescent="0.3">
      <c r="C941" s="51"/>
      <c r="D941" s="55"/>
      <c r="E941" s="51"/>
      <c r="F941" s="41"/>
      <c r="G941" s="40"/>
    </row>
    <row r="942" spans="3:7" x14ac:dyDescent="0.3">
      <c r="C942" s="51"/>
      <c r="D942" s="55"/>
      <c r="E942" s="51"/>
      <c r="F942" s="41"/>
      <c r="G942" s="40"/>
    </row>
    <row r="943" spans="3:7" x14ac:dyDescent="0.3">
      <c r="C943" s="51"/>
      <c r="D943" s="55"/>
      <c r="E943" s="51"/>
      <c r="F943" s="41"/>
      <c r="G943" s="40"/>
    </row>
    <row r="944" spans="3:7" x14ac:dyDescent="0.3">
      <c r="C944" s="51"/>
      <c r="D944" s="55"/>
      <c r="E944" s="51"/>
      <c r="F944" s="41"/>
      <c r="G944" s="40"/>
    </row>
    <row r="945" spans="3:7" x14ac:dyDescent="0.3">
      <c r="C945" s="51"/>
      <c r="D945" s="55"/>
      <c r="E945" s="51"/>
      <c r="F945" s="41"/>
      <c r="G945" s="40"/>
    </row>
    <row r="946" spans="3:7" x14ac:dyDescent="0.3">
      <c r="C946" s="51"/>
      <c r="D946" s="55"/>
      <c r="E946" s="51"/>
      <c r="F946" s="41"/>
      <c r="G946" s="40"/>
    </row>
    <row r="947" spans="3:7" x14ac:dyDescent="0.3">
      <c r="C947" s="51"/>
      <c r="D947" s="55"/>
      <c r="E947" s="51"/>
      <c r="F947" s="41"/>
      <c r="G947" s="40"/>
    </row>
    <row r="948" spans="3:7" x14ac:dyDescent="0.3">
      <c r="C948" s="51"/>
      <c r="D948" s="55"/>
      <c r="E948" s="51"/>
      <c r="F948" s="41"/>
      <c r="G948" s="40"/>
    </row>
    <row r="949" spans="3:7" x14ac:dyDescent="0.3">
      <c r="C949" s="51"/>
      <c r="D949" s="55"/>
      <c r="E949" s="51"/>
      <c r="F949" s="41"/>
      <c r="G949" s="40"/>
    </row>
    <row r="950" spans="3:7" x14ac:dyDescent="0.3">
      <c r="C950" s="51"/>
      <c r="D950" s="55"/>
      <c r="E950" s="51"/>
      <c r="F950" s="41"/>
      <c r="G950" s="40"/>
    </row>
    <row r="951" spans="3:7" x14ac:dyDescent="0.3">
      <c r="C951" s="51"/>
      <c r="D951" s="55"/>
      <c r="E951" s="51"/>
      <c r="F951" s="41"/>
      <c r="G951" s="40"/>
    </row>
    <row r="952" spans="3:7" x14ac:dyDescent="0.3">
      <c r="C952" s="51"/>
      <c r="D952" s="55"/>
      <c r="E952" s="51"/>
      <c r="F952" s="41"/>
      <c r="G952" s="40"/>
    </row>
    <row r="953" spans="3:7" x14ac:dyDescent="0.3">
      <c r="C953" s="51"/>
      <c r="D953" s="55"/>
      <c r="E953" s="51"/>
      <c r="F953" s="41"/>
      <c r="G953" s="40"/>
    </row>
    <row r="954" spans="3:7" x14ac:dyDescent="0.3">
      <c r="C954" s="51"/>
      <c r="D954" s="55"/>
      <c r="E954" s="51"/>
      <c r="F954" s="41"/>
      <c r="G954" s="40"/>
    </row>
    <row r="955" spans="3:7" ht="15" thickBot="1" x14ac:dyDescent="0.35">
      <c r="C955" s="51"/>
      <c r="D955" s="55"/>
      <c r="E955" s="51"/>
      <c r="F955" s="41"/>
      <c r="G955" s="40"/>
    </row>
    <row r="956" spans="3:7" ht="15.6" thickTop="1" thickBot="1" x14ac:dyDescent="0.35">
      <c r="C956" s="9"/>
      <c r="D956" s="19" t="s">
        <v>13</v>
      </c>
      <c r="E956" s="35"/>
      <c r="F956" s="37" t="s">
        <v>7</v>
      </c>
      <c r="G956" s="37">
        <f>SUM(G903:G908)</f>
        <v>0</v>
      </c>
    </row>
    <row r="957" spans="3:7" ht="15" thickTop="1" x14ac:dyDescent="0.3">
      <c r="C957" s="9"/>
      <c r="D957" s="4" t="s">
        <v>67</v>
      </c>
      <c r="E957" s="34"/>
      <c r="F957" s="41"/>
      <c r="G957" s="63"/>
    </row>
    <row r="958" spans="3:7" x14ac:dyDescent="0.3">
      <c r="C958" s="9"/>
      <c r="D958" s="18" t="s">
        <v>353</v>
      </c>
      <c r="E958" s="34"/>
      <c r="F958" s="41"/>
      <c r="G958" s="63"/>
    </row>
    <row r="959" spans="3:7" x14ac:dyDescent="0.3">
      <c r="C959" s="9"/>
      <c r="D959" s="18" t="s">
        <v>9</v>
      </c>
      <c r="E959" s="34"/>
      <c r="F959" s="41"/>
      <c r="G959" s="63"/>
    </row>
    <row r="960" spans="3:7" x14ac:dyDescent="0.3">
      <c r="C960" s="9"/>
      <c r="D960" s="18" t="s">
        <v>10</v>
      </c>
      <c r="E960" s="34"/>
      <c r="F960" s="41"/>
      <c r="G960" s="63"/>
    </row>
    <row r="961" spans="3:7" x14ac:dyDescent="0.3">
      <c r="C961" s="84" t="s">
        <v>48</v>
      </c>
      <c r="D961" s="85"/>
      <c r="E961" s="85"/>
      <c r="F961" s="85"/>
      <c r="G961" s="86"/>
    </row>
    <row r="962" spans="3:7" x14ac:dyDescent="0.3">
      <c r="C962" s="70"/>
      <c r="D962" s="60"/>
      <c r="E962" s="61"/>
      <c r="F962" s="62"/>
      <c r="G962" s="65"/>
    </row>
    <row r="963" spans="3:7" x14ac:dyDescent="0.3">
      <c r="C963" s="94" t="s">
        <v>208</v>
      </c>
      <c r="D963" s="94" t="s">
        <v>209</v>
      </c>
      <c r="E963" s="96" t="s">
        <v>2</v>
      </c>
      <c r="F963" s="98" t="s">
        <v>3</v>
      </c>
      <c r="G963" s="82" t="s">
        <v>4</v>
      </c>
    </row>
    <row r="964" spans="3:7" x14ac:dyDescent="0.3">
      <c r="C964" s="95"/>
      <c r="D964" s="95"/>
      <c r="E964" s="97"/>
      <c r="F964" s="99"/>
      <c r="G964" s="83"/>
    </row>
    <row r="965" spans="3:7" x14ac:dyDescent="0.3">
      <c r="C965" s="9"/>
      <c r="D965" s="17" t="s">
        <v>196</v>
      </c>
      <c r="E965" s="34"/>
      <c r="F965" s="41"/>
      <c r="G965" s="63"/>
    </row>
    <row r="966" spans="3:7" x14ac:dyDescent="0.3">
      <c r="C966" s="9"/>
      <c r="D966" s="17" t="s">
        <v>197</v>
      </c>
      <c r="E966" s="34"/>
      <c r="F966" s="41"/>
      <c r="G966" s="63"/>
    </row>
    <row r="967" spans="3:7" x14ac:dyDescent="0.3">
      <c r="C967" s="9"/>
      <c r="D967" s="17" t="s">
        <v>200</v>
      </c>
      <c r="E967" s="34"/>
      <c r="F967" s="41"/>
      <c r="G967" s="63"/>
    </row>
    <row r="968" spans="3:7" x14ac:dyDescent="0.3">
      <c r="C968" s="51">
        <v>1</v>
      </c>
      <c r="D968" s="4" t="s">
        <v>346</v>
      </c>
      <c r="E968" s="34"/>
      <c r="F968" s="41"/>
      <c r="G968" s="63"/>
    </row>
    <row r="969" spans="3:7" x14ac:dyDescent="0.3">
      <c r="C969" s="9"/>
      <c r="D969" s="4" t="s">
        <v>201</v>
      </c>
      <c r="E969" s="34"/>
      <c r="F969" s="41"/>
      <c r="G969" s="63"/>
    </row>
    <row r="970" spans="3:7" x14ac:dyDescent="0.3">
      <c r="C970" s="9"/>
      <c r="D970" s="4" t="s">
        <v>202</v>
      </c>
      <c r="E970" s="51" t="s">
        <v>1</v>
      </c>
      <c r="F970" s="41"/>
      <c r="G970" s="40">
        <v>300000</v>
      </c>
    </row>
    <row r="971" spans="3:7" x14ac:dyDescent="0.3">
      <c r="C971" s="51">
        <v>2</v>
      </c>
      <c r="D971" s="4" t="s">
        <v>198</v>
      </c>
      <c r="E971" s="51" t="s">
        <v>1</v>
      </c>
      <c r="F971" s="41"/>
      <c r="G971" s="40"/>
    </row>
    <row r="972" spans="3:7" x14ac:dyDescent="0.3">
      <c r="C972" s="51">
        <v>3</v>
      </c>
      <c r="D972" s="4" t="s">
        <v>199</v>
      </c>
      <c r="E972" s="51" t="s">
        <v>1</v>
      </c>
      <c r="F972" s="41"/>
      <c r="G972" s="40"/>
    </row>
    <row r="973" spans="3:7" x14ac:dyDescent="0.3">
      <c r="C973" s="51"/>
      <c r="D973" s="4"/>
      <c r="E973" s="51"/>
      <c r="F973" s="41"/>
      <c r="G973" s="40"/>
    </row>
    <row r="974" spans="3:7" x14ac:dyDescent="0.3">
      <c r="C974" s="51">
        <v>4</v>
      </c>
      <c r="D974" s="4" t="s">
        <v>347</v>
      </c>
      <c r="E974" s="34"/>
      <c r="F974" s="41"/>
      <c r="G974" s="63"/>
    </row>
    <row r="975" spans="3:7" x14ac:dyDescent="0.3">
      <c r="C975" s="9"/>
      <c r="D975" s="4" t="s">
        <v>348</v>
      </c>
      <c r="E975" s="51" t="s">
        <v>1</v>
      </c>
      <c r="F975" s="41"/>
      <c r="G975" s="40">
        <v>50000</v>
      </c>
    </row>
    <row r="976" spans="3:7" x14ac:dyDescent="0.3">
      <c r="C976" s="51">
        <v>5</v>
      </c>
      <c r="D976" s="4" t="s">
        <v>198</v>
      </c>
      <c r="E976" s="51" t="s">
        <v>1</v>
      </c>
      <c r="F976" s="41"/>
      <c r="G976" s="40"/>
    </row>
    <row r="977" spans="3:7" x14ac:dyDescent="0.3">
      <c r="C977" s="51">
        <v>6</v>
      </c>
      <c r="D977" s="4" t="s">
        <v>199</v>
      </c>
      <c r="E977" s="51" t="s">
        <v>1</v>
      </c>
      <c r="F977" s="41"/>
      <c r="G977" s="40"/>
    </row>
    <row r="978" spans="3:7" x14ac:dyDescent="0.3">
      <c r="C978" s="51"/>
      <c r="D978" s="4"/>
      <c r="E978" s="51"/>
      <c r="F978" s="41"/>
      <c r="G978" s="40"/>
    </row>
    <row r="979" spans="3:7" x14ac:dyDescent="0.3">
      <c r="C979" s="51">
        <v>7</v>
      </c>
      <c r="D979" s="4" t="s">
        <v>349</v>
      </c>
      <c r="E979" s="34"/>
      <c r="F979" s="41"/>
      <c r="G979" s="63"/>
    </row>
    <row r="980" spans="3:7" x14ac:dyDescent="0.3">
      <c r="C980" s="9"/>
      <c r="D980" s="4" t="s">
        <v>350</v>
      </c>
      <c r="E980" s="51" t="s">
        <v>1</v>
      </c>
      <c r="F980" s="41"/>
      <c r="G980" s="40">
        <v>60000</v>
      </c>
    </row>
    <row r="981" spans="3:7" x14ac:dyDescent="0.3">
      <c r="C981" s="51">
        <v>8</v>
      </c>
      <c r="D981" s="4" t="s">
        <v>198</v>
      </c>
      <c r="E981" s="51" t="s">
        <v>1</v>
      </c>
      <c r="F981" s="41"/>
      <c r="G981" s="40"/>
    </row>
    <row r="982" spans="3:7" x14ac:dyDescent="0.3">
      <c r="C982" s="51">
        <v>9</v>
      </c>
      <c r="D982" s="4" t="s">
        <v>199</v>
      </c>
      <c r="E982" s="51" t="s">
        <v>1</v>
      </c>
      <c r="F982" s="41"/>
      <c r="G982" s="40"/>
    </row>
    <row r="983" spans="3:7" x14ac:dyDescent="0.3">
      <c r="C983" s="51"/>
      <c r="D983" s="4"/>
      <c r="E983" s="51"/>
      <c r="F983" s="41"/>
      <c r="G983" s="40"/>
    </row>
    <row r="984" spans="3:7" x14ac:dyDescent="0.3">
      <c r="C984" s="51"/>
      <c r="D984" s="4"/>
      <c r="E984" s="51"/>
      <c r="F984" s="41"/>
      <c r="G984" s="40"/>
    </row>
    <row r="985" spans="3:7" x14ac:dyDescent="0.3">
      <c r="C985" s="51"/>
      <c r="D985" s="4"/>
      <c r="E985" s="51"/>
      <c r="F985" s="41"/>
      <c r="G985" s="40"/>
    </row>
    <row r="986" spans="3:7" x14ac:dyDescent="0.3">
      <c r="C986" s="51"/>
      <c r="D986" s="4"/>
      <c r="E986" s="51"/>
      <c r="F986" s="41"/>
      <c r="G986" s="40"/>
    </row>
    <row r="987" spans="3:7" x14ac:dyDescent="0.3">
      <c r="C987" s="51"/>
      <c r="D987" s="4"/>
      <c r="E987" s="51"/>
      <c r="F987" s="41"/>
      <c r="G987" s="40"/>
    </row>
    <row r="988" spans="3:7" x14ac:dyDescent="0.3">
      <c r="C988" s="51"/>
      <c r="D988" s="4"/>
      <c r="E988" s="51"/>
      <c r="F988" s="41"/>
      <c r="G988" s="40"/>
    </row>
    <row r="989" spans="3:7" x14ac:dyDescent="0.3">
      <c r="C989" s="51"/>
      <c r="D989" s="4"/>
      <c r="E989" s="51"/>
      <c r="F989" s="41"/>
      <c r="G989" s="40"/>
    </row>
    <row r="990" spans="3:7" x14ac:dyDescent="0.3">
      <c r="C990" s="51"/>
      <c r="D990" s="4"/>
      <c r="E990" s="51"/>
      <c r="F990" s="41"/>
      <c r="G990" s="40"/>
    </row>
    <row r="991" spans="3:7" x14ac:dyDescent="0.3">
      <c r="C991" s="51"/>
      <c r="D991" s="4"/>
      <c r="E991" s="51"/>
      <c r="F991" s="41"/>
      <c r="G991" s="40"/>
    </row>
    <row r="992" spans="3:7" x14ac:dyDescent="0.3">
      <c r="C992" s="51"/>
      <c r="D992" s="4"/>
      <c r="E992" s="51"/>
      <c r="F992" s="41"/>
      <c r="G992" s="40"/>
    </row>
    <row r="993" spans="3:7" x14ac:dyDescent="0.3">
      <c r="C993" s="51"/>
      <c r="D993" s="4"/>
      <c r="E993" s="51"/>
      <c r="F993" s="41"/>
      <c r="G993" s="40"/>
    </row>
    <row r="994" spans="3:7" x14ac:dyDescent="0.3">
      <c r="C994" s="51"/>
      <c r="D994" s="4"/>
      <c r="E994" s="51"/>
      <c r="F994" s="41"/>
      <c r="G994" s="40"/>
    </row>
    <row r="995" spans="3:7" x14ac:dyDescent="0.3">
      <c r="C995" s="51"/>
      <c r="D995" s="4"/>
      <c r="E995" s="51"/>
      <c r="F995" s="41"/>
      <c r="G995" s="40"/>
    </row>
    <row r="996" spans="3:7" x14ac:dyDescent="0.3">
      <c r="C996" s="51"/>
      <c r="D996" s="4"/>
      <c r="E996" s="51"/>
      <c r="F996" s="41"/>
      <c r="G996" s="40"/>
    </row>
    <row r="997" spans="3:7" x14ac:dyDescent="0.3">
      <c r="C997" s="51"/>
      <c r="D997" s="4"/>
      <c r="E997" s="51"/>
      <c r="F997" s="41"/>
      <c r="G997" s="40"/>
    </row>
    <row r="998" spans="3:7" x14ac:dyDescent="0.3">
      <c r="C998" s="51"/>
      <c r="D998" s="4"/>
      <c r="E998" s="51"/>
      <c r="F998" s="41"/>
      <c r="G998" s="40"/>
    </row>
    <row r="999" spans="3:7" x14ac:dyDescent="0.3">
      <c r="C999" s="51"/>
      <c r="D999" s="4"/>
      <c r="E999" s="51"/>
      <c r="F999" s="41"/>
      <c r="G999" s="40"/>
    </row>
    <row r="1000" spans="3:7" x14ac:dyDescent="0.3">
      <c r="C1000" s="51"/>
      <c r="D1000" s="4"/>
      <c r="E1000" s="51"/>
      <c r="F1000" s="41"/>
      <c r="G1000" s="40"/>
    </row>
    <row r="1001" spans="3:7" x14ac:dyDescent="0.3">
      <c r="C1001" s="51"/>
      <c r="D1001" s="4"/>
      <c r="E1001" s="51"/>
      <c r="F1001" s="41"/>
      <c r="G1001" s="40"/>
    </row>
    <row r="1002" spans="3:7" x14ac:dyDescent="0.3">
      <c r="C1002" s="51"/>
      <c r="D1002" s="4"/>
      <c r="E1002" s="51"/>
      <c r="F1002" s="41"/>
      <c r="G1002" s="40"/>
    </row>
    <row r="1003" spans="3:7" x14ac:dyDescent="0.3">
      <c r="C1003" s="51"/>
      <c r="D1003" s="4"/>
      <c r="E1003" s="51"/>
      <c r="F1003" s="41"/>
      <c r="G1003" s="40"/>
    </row>
    <row r="1004" spans="3:7" x14ac:dyDescent="0.3">
      <c r="C1004" s="51"/>
      <c r="D1004" s="4"/>
      <c r="E1004" s="51"/>
      <c r="F1004" s="41"/>
      <c r="G1004" s="40"/>
    </row>
    <row r="1005" spans="3:7" x14ac:dyDescent="0.3">
      <c r="C1005" s="51"/>
      <c r="D1005" s="4"/>
      <c r="E1005" s="51"/>
      <c r="F1005" s="41"/>
      <c r="G1005" s="40"/>
    </row>
    <row r="1006" spans="3:7" x14ac:dyDescent="0.3">
      <c r="C1006" s="51"/>
      <c r="D1006" s="4"/>
      <c r="E1006" s="51"/>
      <c r="F1006" s="41"/>
      <c r="G1006" s="40"/>
    </row>
    <row r="1007" spans="3:7" x14ac:dyDescent="0.3">
      <c r="C1007" s="51"/>
      <c r="D1007" s="4"/>
      <c r="E1007" s="51"/>
      <c r="F1007" s="41"/>
      <c r="G1007" s="40"/>
    </row>
    <row r="1008" spans="3:7" x14ac:dyDescent="0.3">
      <c r="C1008" s="51"/>
      <c r="D1008" s="4"/>
      <c r="E1008" s="51"/>
      <c r="F1008" s="41"/>
      <c r="G1008" s="40"/>
    </row>
    <row r="1009" spans="3:7" x14ac:dyDescent="0.3">
      <c r="C1009" s="51"/>
      <c r="D1009" s="4"/>
      <c r="E1009" s="51"/>
      <c r="F1009" s="41"/>
      <c r="G1009" s="40"/>
    </row>
    <row r="1010" spans="3:7" x14ac:dyDescent="0.3">
      <c r="C1010" s="51"/>
      <c r="D1010" s="4"/>
      <c r="E1010" s="51"/>
      <c r="F1010" s="41"/>
      <c r="G1010" s="40"/>
    </row>
    <row r="1011" spans="3:7" x14ac:dyDescent="0.3">
      <c r="C1011" s="51"/>
      <c r="D1011" s="4"/>
      <c r="E1011" s="51"/>
      <c r="F1011" s="41"/>
      <c r="G1011" s="40"/>
    </row>
    <row r="1012" spans="3:7" x14ac:dyDescent="0.3">
      <c r="C1012" s="51"/>
      <c r="D1012" s="4"/>
      <c r="E1012" s="51"/>
      <c r="F1012" s="41"/>
      <c r="G1012" s="40"/>
    </row>
    <row r="1013" spans="3:7" x14ac:dyDescent="0.3">
      <c r="C1013" s="51"/>
      <c r="D1013" s="4"/>
      <c r="E1013" s="51"/>
      <c r="F1013" s="41"/>
      <c r="G1013" s="40"/>
    </row>
    <row r="1014" spans="3:7" x14ac:dyDescent="0.3">
      <c r="C1014" s="51"/>
      <c r="D1014" s="4"/>
      <c r="E1014" s="51"/>
      <c r="F1014" s="41"/>
      <c r="G1014" s="40"/>
    </row>
    <row r="1015" spans="3:7" ht="15" thickBot="1" x14ac:dyDescent="0.35">
      <c r="C1015" s="51"/>
      <c r="D1015" s="4"/>
      <c r="E1015" s="51"/>
      <c r="F1015" s="41"/>
      <c r="G1015" s="40"/>
    </row>
    <row r="1016" spans="3:7" ht="15.6" thickTop="1" thickBot="1" x14ac:dyDescent="0.35">
      <c r="C1016" s="9"/>
      <c r="D1016" s="19" t="s">
        <v>13</v>
      </c>
      <c r="E1016" s="35"/>
      <c r="F1016" s="37" t="s">
        <v>7</v>
      </c>
      <c r="G1016" s="37">
        <f>SUM(G970:G982)</f>
        <v>410000</v>
      </c>
    </row>
    <row r="1017" spans="3:7" ht="15" thickTop="1" x14ac:dyDescent="0.3">
      <c r="C1017" s="9"/>
      <c r="D1017" s="4" t="s">
        <v>329</v>
      </c>
      <c r="E1017" s="34"/>
      <c r="F1017" s="41"/>
      <c r="G1017" s="63"/>
    </row>
    <row r="1018" spans="3:7" x14ac:dyDescent="0.3">
      <c r="C1018" s="9"/>
      <c r="D1018" s="4" t="s">
        <v>8</v>
      </c>
      <c r="E1018" s="34"/>
      <c r="F1018" s="41"/>
      <c r="G1018" s="63"/>
    </row>
    <row r="1019" spans="3:7" x14ac:dyDescent="0.3">
      <c r="C1019" s="9"/>
      <c r="D1019" s="4" t="s">
        <v>200</v>
      </c>
      <c r="E1019" s="34"/>
      <c r="F1019" s="41"/>
      <c r="G1019" s="63"/>
    </row>
    <row r="1020" spans="3:7" x14ac:dyDescent="0.3">
      <c r="C1020" s="9"/>
      <c r="D1020" s="18" t="s">
        <v>9</v>
      </c>
      <c r="E1020" s="34"/>
      <c r="F1020" s="41"/>
      <c r="G1020" s="63"/>
    </row>
    <row r="1021" spans="3:7" x14ac:dyDescent="0.3">
      <c r="C1021" s="9"/>
      <c r="D1021" s="18" t="s">
        <v>10</v>
      </c>
      <c r="E1021" s="34"/>
      <c r="F1021" s="41"/>
      <c r="G1021" s="63"/>
    </row>
    <row r="1022" spans="3:7" x14ac:dyDescent="0.3">
      <c r="C1022" s="84" t="s">
        <v>68</v>
      </c>
      <c r="D1022" s="85"/>
      <c r="E1022" s="85"/>
      <c r="F1022" s="85"/>
      <c r="G1022" s="86"/>
    </row>
    <row r="1023" spans="3:7" x14ac:dyDescent="0.3">
      <c r="C1023" s="87" t="s">
        <v>211</v>
      </c>
      <c r="D1023" s="87" t="s">
        <v>203</v>
      </c>
      <c r="E1023" s="89" t="s">
        <v>212</v>
      </c>
      <c r="F1023" s="46"/>
      <c r="G1023" s="82" t="s">
        <v>4</v>
      </c>
    </row>
    <row r="1024" spans="3:7" x14ac:dyDescent="0.3">
      <c r="C1024" s="88"/>
      <c r="D1024" s="88"/>
      <c r="E1024" s="90"/>
      <c r="F1024" s="47"/>
      <c r="G1024" s="83"/>
    </row>
    <row r="1025" spans="3:7" x14ac:dyDescent="0.3">
      <c r="C1025" s="51">
        <v>1</v>
      </c>
      <c r="D1025" s="4" t="s">
        <v>5</v>
      </c>
      <c r="E1025" s="51" t="e">
        <f>#REF!</f>
        <v>#REF!</v>
      </c>
      <c r="F1025" s="41"/>
      <c r="G1025" s="40" t="e">
        <f>#REF!</f>
        <v>#REF!</v>
      </c>
    </row>
    <row r="1026" spans="3:7" x14ac:dyDescent="0.3">
      <c r="C1026" s="51">
        <v>2</v>
      </c>
      <c r="D1026" s="4" t="s">
        <v>340</v>
      </c>
      <c r="E1026" s="51" t="str">
        <f>C463</f>
        <v>-41-</v>
      </c>
      <c r="F1026" s="41"/>
      <c r="G1026" s="40">
        <f>G410</f>
        <v>0</v>
      </c>
    </row>
    <row r="1027" spans="3:7" x14ac:dyDescent="0.3">
      <c r="C1027" s="51">
        <v>3</v>
      </c>
      <c r="D1027" s="4" t="s">
        <v>339</v>
      </c>
      <c r="E1027" s="51" t="str">
        <f>C961</f>
        <v>-48-</v>
      </c>
      <c r="F1027" s="41"/>
      <c r="G1027" s="40">
        <f>G956</f>
        <v>0</v>
      </c>
    </row>
    <row r="1028" spans="3:7" x14ac:dyDescent="0.3">
      <c r="C1028" s="51">
        <v>4</v>
      </c>
      <c r="D1028" s="4" t="s">
        <v>200</v>
      </c>
      <c r="E1028" s="51" t="str">
        <f>C1022</f>
        <v>-49-</v>
      </c>
      <c r="F1028" s="41"/>
      <c r="G1028" s="40">
        <f>G1016</f>
        <v>410000</v>
      </c>
    </row>
    <row r="1029" spans="3:7" x14ac:dyDescent="0.3">
      <c r="C1029" s="51"/>
      <c r="D1029" s="4"/>
      <c r="E1029" s="51"/>
      <c r="F1029" s="41"/>
      <c r="G1029" s="40"/>
    </row>
    <row r="1030" spans="3:7" x14ac:dyDescent="0.3">
      <c r="C1030" s="51"/>
      <c r="D1030" s="4"/>
      <c r="E1030" s="51"/>
      <c r="F1030" s="41"/>
      <c r="G1030" s="40"/>
    </row>
    <row r="1031" spans="3:7" x14ac:dyDescent="0.3">
      <c r="C1031" s="9"/>
      <c r="D1031" s="23" t="s">
        <v>204</v>
      </c>
      <c r="E1031" s="2"/>
      <c r="F1031" s="38" t="s">
        <v>7</v>
      </c>
      <c r="G1031" s="38" t="e">
        <f>SUM(G1025:G1028)</f>
        <v>#REF!</v>
      </c>
    </row>
    <row r="1032" spans="3:7" x14ac:dyDescent="0.3">
      <c r="C1032" s="9"/>
      <c r="D1032" s="4"/>
      <c r="E1032" s="34"/>
      <c r="F1032" s="41"/>
      <c r="G1032" s="63"/>
    </row>
    <row r="1033" spans="3:7" x14ac:dyDescent="0.3">
      <c r="C1033" s="9"/>
      <c r="D1033" s="4"/>
      <c r="E1033" s="34"/>
      <c r="F1033" s="41"/>
      <c r="G1033" s="63"/>
    </row>
    <row r="1034" spans="3:7" x14ac:dyDescent="0.3">
      <c r="C1034" s="9"/>
      <c r="D1034" s="4" t="s">
        <v>205</v>
      </c>
      <c r="E1034" s="34"/>
      <c r="F1034" s="36" t="s">
        <v>62</v>
      </c>
      <c r="G1034" s="40" t="e">
        <f>0.05*G1031</f>
        <v>#REF!</v>
      </c>
    </row>
    <row r="1035" spans="3:7" x14ac:dyDescent="0.3">
      <c r="C1035" s="9"/>
      <c r="D1035" s="4"/>
      <c r="E1035" s="34"/>
      <c r="F1035" s="36"/>
      <c r="G1035" s="40"/>
    </row>
    <row r="1036" spans="3:7" x14ac:dyDescent="0.3">
      <c r="C1036" s="9"/>
      <c r="D1036" s="4"/>
      <c r="E1036" s="34"/>
      <c r="F1036" s="36"/>
      <c r="G1036" s="40"/>
    </row>
    <row r="1037" spans="3:7" x14ac:dyDescent="0.3">
      <c r="C1037" s="9"/>
      <c r="D1037" s="23" t="s">
        <v>204</v>
      </c>
      <c r="E1037" s="2"/>
      <c r="F1037" s="38" t="s">
        <v>7</v>
      </c>
      <c r="G1037" s="38" t="e">
        <f>G1034+G1031</f>
        <v>#REF!</v>
      </c>
    </row>
    <row r="1038" spans="3:7" x14ac:dyDescent="0.3">
      <c r="C1038" s="9"/>
      <c r="D1038" s="4"/>
      <c r="E1038" s="34"/>
      <c r="F1038" s="41"/>
      <c r="G1038" s="63"/>
    </row>
    <row r="1039" spans="3:7" x14ac:dyDescent="0.3">
      <c r="C1039" s="9"/>
      <c r="D1039" s="4"/>
      <c r="E1039" s="34"/>
      <c r="F1039" s="41"/>
      <c r="G1039" s="63"/>
    </row>
    <row r="1040" spans="3:7" x14ac:dyDescent="0.3">
      <c r="C1040" s="9"/>
      <c r="D1040" s="18" t="s">
        <v>206</v>
      </c>
      <c r="E1040" s="34"/>
      <c r="F1040" s="36" t="s">
        <v>7</v>
      </c>
      <c r="G1040" s="40" t="e">
        <f>G1037*0.15</f>
        <v>#REF!</v>
      </c>
    </row>
    <row r="1041" spans="3:7" x14ac:dyDescent="0.3">
      <c r="C1041" s="9"/>
      <c r="D1041" s="18"/>
      <c r="E1041" s="34"/>
      <c r="F1041" s="36"/>
      <c r="G1041" s="40"/>
    </row>
    <row r="1042" spans="3:7" x14ac:dyDescent="0.3">
      <c r="C1042" s="9"/>
      <c r="D1042" s="18"/>
      <c r="E1042" s="34"/>
      <c r="F1042" s="36"/>
      <c r="G1042" s="40"/>
    </row>
    <row r="1043" spans="3:7" x14ac:dyDescent="0.3">
      <c r="C1043" s="9"/>
      <c r="D1043" s="24" t="s">
        <v>207</v>
      </c>
      <c r="E1043" s="2"/>
      <c r="F1043" s="38" t="s">
        <v>7</v>
      </c>
      <c r="G1043" s="38" t="e">
        <f>G1037+G1040</f>
        <v>#REF!</v>
      </c>
    </row>
    <row r="1044" spans="3:7" x14ac:dyDescent="0.3">
      <c r="C1044" s="9"/>
      <c r="D1044" s="18"/>
      <c r="E1044" s="34"/>
      <c r="F1044" s="41"/>
      <c r="G1044" s="63"/>
    </row>
    <row r="1045" spans="3:7" x14ac:dyDescent="0.3">
      <c r="C1045" s="9"/>
      <c r="D1045" s="18"/>
      <c r="E1045" s="34"/>
      <c r="F1045" s="41"/>
      <c r="G1045" s="63"/>
    </row>
    <row r="1046" spans="3:7" x14ac:dyDescent="0.3">
      <c r="C1046" s="9"/>
      <c r="D1046" s="18"/>
      <c r="E1046" s="34"/>
      <c r="F1046" s="41"/>
      <c r="G1046" s="63"/>
    </row>
    <row r="1047" spans="3:7" x14ac:dyDescent="0.3">
      <c r="C1047" s="9"/>
      <c r="D1047" s="18"/>
      <c r="E1047" s="34"/>
      <c r="F1047" s="41"/>
      <c r="G1047" s="63"/>
    </row>
    <row r="1048" spans="3:7" x14ac:dyDescent="0.3">
      <c r="C1048" s="9"/>
      <c r="D1048" s="18"/>
      <c r="E1048" s="34"/>
      <c r="F1048" s="41"/>
      <c r="G1048" s="63"/>
    </row>
    <row r="1049" spans="3:7" x14ac:dyDescent="0.3">
      <c r="C1049" s="9"/>
      <c r="D1049" s="18"/>
      <c r="E1049" s="34"/>
      <c r="F1049" s="41"/>
      <c r="G1049" s="63"/>
    </row>
    <row r="1050" spans="3:7" x14ac:dyDescent="0.3">
      <c r="C1050" s="9"/>
      <c r="D1050" s="18"/>
      <c r="E1050" s="34"/>
      <c r="F1050" s="41"/>
      <c r="G1050" s="63"/>
    </row>
    <row r="1051" spans="3:7" x14ac:dyDescent="0.3">
      <c r="C1051" s="9"/>
      <c r="D1051" s="18"/>
      <c r="E1051" s="34"/>
      <c r="F1051" s="41"/>
      <c r="G1051" s="63"/>
    </row>
    <row r="1052" spans="3:7" x14ac:dyDescent="0.3">
      <c r="C1052" s="9"/>
      <c r="D1052" s="18"/>
      <c r="E1052" s="34"/>
      <c r="F1052" s="41"/>
      <c r="G1052" s="63"/>
    </row>
    <row r="1053" spans="3:7" x14ac:dyDescent="0.3">
      <c r="C1053" s="9"/>
      <c r="D1053" s="18"/>
      <c r="E1053" s="34"/>
      <c r="F1053" s="41"/>
      <c r="G1053" s="63"/>
    </row>
    <row r="1054" spans="3:7" x14ac:dyDescent="0.3">
      <c r="C1054" s="9"/>
      <c r="D1054" s="18"/>
      <c r="E1054" s="34"/>
      <c r="F1054" s="41"/>
      <c r="G1054" s="63"/>
    </row>
    <row r="1055" spans="3:7" x14ac:dyDescent="0.3">
      <c r="C1055" s="9"/>
      <c r="D1055" s="18"/>
      <c r="E1055" s="34"/>
      <c r="F1055" s="41"/>
      <c r="G1055" s="63"/>
    </row>
    <row r="1056" spans="3:7" x14ac:dyDescent="0.3">
      <c r="C1056" s="9"/>
      <c r="D1056" s="18"/>
      <c r="E1056" s="34"/>
      <c r="F1056" s="41"/>
      <c r="G1056" s="63"/>
    </row>
    <row r="1057" spans="3:7" x14ac:dyDescent="0.3">
      <c r="C1057" s="9"/>
      <c r="D1057" s="18"/>
      <c r="E1057" s="34"/>
      <c r="F1057" s="41"/>
      <c r="G1057" s="63"/>
    </row>
    <row r="1058" spans="3:7" x14ac:dyDescent="0.3">
      <c r="C1058" s="9"/>
      <c r="D1058" s="18"/>
      <c r="E1058" s="34"/>
      <c r="F1058" s="41"/>
      <c r="G1058" s="63"/>
    </row>
    <row r="1059" spans="3:7" x14ac:dyDescent="0.3">
      <c r="C1059" s="9"/>
      <c r="D1059" s="18"/>
      <c r="E1059" s="34"/>
      <c r="F1059" s="41"/>
      <c r="G1059" s="63"/>
    </row>
    <row r="1060" spans="3:7" x14ac:dyDescent="0.3">
      <c r="C1060" s="9"/>
      <c r="D1060" s="18"/>
      <c r="E1060" s="34"/>
      <c r="F1060" s="41"/>
      <c r="G1060" s="63"/>
    </row>
    <row r="1061" spans="3:7" x14ac:dyDescent="0.3">
      <c r="C1061" s="9"/>
      <c r="D1061" s="18"/>
      <c r="E1061" s="34"/>
      <c r="F1061" s="41"/>
      <c r="G1061" s="63"/>
    </row>
    <row r="1062" spans="3:7" x14ac:dyDescent="0.3">
      <c r="C1062" s="9"/>
      <c r="D1062" s="18"/>
      <c r="E1062" s="34"/>
      <c r="F1062" s="41"/>
      <c r="G1062" s="63"/>
    </row>
    <row r="1063" spans="3:7" x14ac:dyDescent="0.3">
      <c r="C1063" s="9"/>
      <c r="D1063" s="18"/>
      <c r="E1063" s="34"/>
      <c r="F1063" s="41"/>
      <c r="G1063" s="63"/>
    </row>
    <row r="1064" spans="3:7" x14ac:dyDescent="0.3">
      <c r="C1064" s="9"/>
      <c r="D1064" s="18"/>
      <c r="E1064" s="34"/>
      <c r="F1064" s="41"/>
      <c r="G1064" s="63"/>
    </row>
    <row r="1065" spans="3:7" x14ac:dyDescent="0.3">
      <c r="C1065" s="9"/>
      <c r="D1065" s="18"/>
      <c r="E1065" s="34"/>
      <c r="F1065" s="41"/>
      <c r="G1065" s="63"/>
    </row>
    <row r="1066" spans="3:7" x14ac:dyDescent="0.3">
      <c r="C1066" s="9"/>
      <c r="D1066" s="18"/>
      <c r="E1066" s="34"/>
      <c r="F1066" s="41"/>
      <c r="G1066" s="63"/>
    </row>
    <row r="1067" spans="3:7" x14ac:dyDescent="0.3">
      <c r="C1067" s="9"/>
      <c r="D1067" s="18"/>
      <c r="E1067" s="34"/>
      <c r="F1067" s="41"/>
      <c r="G1067" s="63"/>
    </row>
    <row r="1068" spans="3:7" x14ac:dyDescent="0.3">
      <c r="C1068" s="9"/>
      <c r="D1068" s="18"/>
      <c r="E1068" s="34"/>
      <c r="F1068" s="41"/>
      <c r="G1068" s="63"/>
    </row>
    <row r="1069" spans="3:7" x14ac:dyDescent="0.3">
      <c r="C1069" s="9"/>
      <c r="D1069" s="18"/>
      <c r="E1069" s="34"/>
      <c r="F1069" s="41"/>
      <c r="G1069" s="63"/>
    </row>
    <row r="1070" spans="3:7" x14ac:dyDescent="0.3">
      <c r="C1070" s="9"/>
      <c r="D1070" s="18"/>
      <c r="E1070" s="34"/>
      <c r="F1070" s="41"/>
      <c r="G1070" s="63"/>
    </row>
    <row r="1071" spans="3:7" x14ac:dyDescent="0.3">
      <c r="C1071" s="9"/>
      <c r="D1071" s="18"/>
      <c r="E1071" s="34"/>
      <c r="F1071" s="41"/>
      <c r="G1071" s="63"/>
    </row>
    <row r="1072" spans="3:7" x14ac:dyDescent="0.3">
      <c r="C1072" s="9"/>
      <c r="D1072" s="18"/>
      <c r="E1072" s="34"/>
      <c r="F1072" s="41"/>
      <c r="G1072" s="63"/>
    </row>
    <row r="1073" spans="3:7" x14ac:dyDescent="0.3">
      <c r="C1073" s="9"/>
      <c r="D1073" s="18"/>
      <c r="E1073" s="34"/>
      <c r="F1073" s="41"/>
      <c r="G1073" s="63"/>
    </row>
    <row r="1074" spans="3:7" x14ac:dyDescent="0.3">
      <c r="C1074" s="9"/>
      <c r="D1074" s="18"/>
      <c r="E1074" s="34"/>
      <c r="F1074" s="41"/>
      <c r="G1074" s="63"/>
    </row>
    <row r="1075" spans="3:7" x14ac:dyDescent="0.3">
      <c r="C1075" s="9"/>
      <c r="D1075" s="18"/>
      <c r="E1075" s="34"/>
      <c r="F1075" s="41"/>
      <c r="G1075" s="63"/>
    </row>
    <row r="1076" spans="3:7" x14ac:dyDescent="0.3">
      <c r="C1076" s="9"/>
      <c r="D1076" s="18"/>
      <c r="E1076" s="34"/>
      <c r="F1076" s="41"/>
      <c r="G1076" s="63"/>
    </row>
    <row r="1077" spans="3:7" x14ac:dyDescent="0.3">
      <c r="C1077" s="9"/>
      <c r="D1077" s="18"/>
      <c r="E1077" s="34"/>
      <c r="F1077" s="41"/>
      <c r="G1077" s="63"/>
    </row>
    <row r="1078" spans="3:7" x14ac:dyDescent="0.3">
      <c r="C1078" s="9"/>
      <c r="D1078" s="18"/>
      <c r="E1078" s="34"/>
      <c r="F1078" s="41"/>
      <c r="G1078" s="63"/>
    </row>
    <row r="1079" spans="3:7" x14ac:dyDescent="0.3">
      <c r="C1079" s="71"/>
      <c r="D1079" s="18"/>
      <c r="E1079" s="34"/>
      <c r="F1079" s="41"/>
      <c r="G1079" s="63"/>
    </row>
    <row r="1080" spans="3:7" x14ac:dyDescent="0.3">
      <c r="C1080" s="9"/>
      <c r="D1080" s="18" t="s">
        <v>203</v>
      </c>
      <c r="E1080" s="34"/>
      <c r="F1080" s="41"/>
      <c r="G1080" s="63"/>
    </row>
    <row r="1081" spans="3:7" x14ac:dyDescent="0.3">
      <c r="C1081" s="9"/>
      <c r="D1081" s="18" t="s">
        <v>9</v>
      </c>
      <c r="E1081" s="34"/>
      <c r="F1081" s="41"/>
      <c r="G1081" s="63"/>
    </row>
    <row r="1082" spans="3:7" x14ac:dyDescent="0.3">
      <c r="C1082" s="9"/>
      <c r="D1082" s="18" t="s">
        <v>10</v>
      </c>
      <c r="E1082" s="34"/>
      <c r="F1082" s="41"/>
      <c r="G1082" s="63"/>
    </row>
    <row r="1083" spans="3:7" x14ac:dyDescent="0.3">
      <c r="C1083" s="84" t="s">
        <v>88</v>
      </c>
      <c r="D1083" s="85"/>
      <c r="E1083" s="85"/>
      <c r="F1083" s="85"/>
      <c r="G1083" s="86"/>
    </row>
    <row r="1084" spans="3:7" x14ac:dyDescent="0.3">
      <c r="F1084" s="48"/>
    </row>
    <row r="1085" spans="3:7" x14ac:dyDescent="0.3">
      <c r="F1085" s="48"/>
    </row>
    <row r="1086" spans="3:7" x14ac:dyDescent="0.3">
      <c r="F1086" s="48"/>
    </row>
    <row r="1087" spans="3:7" x14ac:dyDescent="0.3">
      <c r="F1087" s="48"/>
    </row>
    <row r="1088" spans="3:7" x14ac:dyDescent="0.3">
      <c r="F1088" s="48"/>
    </row>
    <row r="1089" spans="6:6" x14ac:dyDescent="0.3">
      <c r="F1089" s="48"/>
    </row>
    <row r="1090" spans="6:6" x14ac:dyDescent="0.3">
      <c r="F1090" s="48"/>
    </row>
    <row r="1091" spans="6:6" x14ac:dyDescent="0.3">
      <c r="F1091" s="48"/>
    </row>
    <row r="1092" spans="6:6" x14ac:dyDescent="0.3">
      <c r="F1092" s="48"/>
    </row>
    <row r="1093" spans="6:6" x14ac:dyDescent="0.3">
      <c r="F1093" s="48"/>
    </row>
    <row r="1094" spans="6:6" x14ac:dyDescent="0.3">
      <c r="F1094" s="48"/>
    </row>
    <row r="1095" spans="6:6" x14ac:dyDescent="0.3">
      <c r="F1095" s="48"/>
    </row>
    <row r="1096" spans="6:6" x14ac:dyDescent="0.3">
      <c r="F1096" s="48"/>
    </row>
    <row r="1097" spans="6:6" x14ac:dyDescent="0.3">
      <c r="F1097" s="48"/>
    </row>
    <row r="1098" spans="6:6" x14ac:dyDescent="0.3">
      <c r="F1098" s="48"/>
    </row>
    <row r="1099" spans="6:6" x14ac:dyDescent="0.3">
      <c r="F1099" s="48"/>
    </row>
    <row r="1100" spans="6:6" x14ac:dyDescent="0.3">
      <c r="F1100" s="48"/>
    </row>
    <row r="1101" spans="6:6" x14ac:dyDescent="0.3">
      <c r="F1101" s="48"/>
    </row>
    <row r="1102" spans="6:6" x14ac:dyDescent="0.3">
      <c r="F1102" s="48"/>
    </row>
    <row r="1103" spans="6:6" x14ac:dyDescent="0.3">
      <c r="F1103" s="48"/>
    </row>
    <row r="1104" spans="6:6" x14ac:dyDescent="0.3">
      <c r="F1104" s="48"/>
    </row>
    <row r="1105" spans="6:6" x14ac:dyDescent="0.3">
      <c r="F1105" s="48"/>
    </row>
    <row r="1106" spans="6:6" x14ac:dyDescent="0.3">
      <c r="F1106" s="48"/>
    </row>
    <row r="1107" spans="6:6" x14ac:dyDescent="0.3">
      <c r="F1107" s="48"/>
    </row>
    <row r="1108" spans="6:6" x14ac:dyDescent="0.3">
      <c r="F1108" s="48"/>
    </row>
    <row r="1109" spans="6:6" x14ac:dyDescent="0.3">
      <c r="F1109" s="48"/>
    </row>
    <row r="1110" spans="6:6" x14ac:dyDescent="0.3">
      <c r="F1110" s="48"/>
    </row>
    <row r="1111" spans="6:6" x14ac:dyDescent="0.3">
      <c r="F1111" s="48"/>
    </row>
    <row r="1112" spans="6:6" x14ac:dyDescent="0.3">
      <c r="F1112" s="48"/>
    </row>
    <row r="1113" spans="6:6" x14ac:dyDescent="0.3">
      <c r="F1113" s="48"/>
    </row>
    <row r="1114" spans="6:6" x14ac:dyDescent="0.3">
      <c r="F1114" s="48"/>
    </row>
    <row r="1115" spans="6:6" x14ac:dyDescent="0.3">
      <c r="F1115" s="48"/>
    </row>
    <row r="1116" spans="6:6" x14ac:dyDescent="0.3">
      <c r="F1116" s="48"/>
    </row>
    <row r="1117" spans="6:6" x14ac:dyDescent="0.3">
      <c r="F1117" s="48"/>
    </row>
    <row r="1118" spans="6:6" x14ac:dyDescent="0.3">
      <c r="F1118" s="48"/>
    </row>
    <row r="1119" spans="6:6" x14ac:dyDescent="0.3">
      <c r="F1119" s="48"/>
    </row>
    <row r="1120" spans="6:6" x14ac:dyDescent="0.3">
      <c r="F1120" s="48"/>
    </row>
    <row r="1121" spans="6:6" x14ac:dyDescent="0.3">
      <c r="F1121" s="48"/>
    </row>
    <row r="1122" spans="6:6" x14ac:dyDescent="0.3">
      <c r="F1122" s="48"/>
    </row>
    <row r="1123" spans="6:6" x14ac:dyDescent="0.3">
      <c r="F1123" s="48"/>
    </row>
    <row r="1124" spans="6:6" x14ac:dyDescent="0.3">
      <c r="F1124" s="48"/>
    </row>
    <row r="1125" spans="6:6" x14ac:dyDescent="0.3">
      <c r="F1125" s="48"/>
    </row>
    <row r="1126" spans="6:6" x14ac:dyDescent="0.3">
      <c r="F1126" s="48"/>
    </row>
    <row r="1127" spans="6:6" x14ac:dyDescent="0.3">
      <c r="F1127" s="48"/>
    </row>
    <row r="1128" spans="6:6" x14ac:dyDescent="0.3">
      <c r="F1128" s="48"/>
    </row>
    <row r="1129" spans="6:6" x14ac:dyDescent="0.3">
      <c r="F1129" s="48"/>
    </row>
    <row r="1130" spans="6:6" x14ac:dyDescent="0.3">
      <c r="F1130" s="48"/>
    </row>
    <row r="1131" spans="6:6" x14ac:dyDescent="0.3">
      <c r="F1131" s="48"/>
    </row>
    <row r="1132" spans="6:6" x14ac:dyDescent="0.3">
      <c r="F1132" s="48"/>
    </row>
    <row r="1133" spans="6:6" x14ac:dyDescent="0.3">
      <c r="F1133" s="48"/>
    </row>
    <row r="1134" spans="6:6" x14ac:dyDescent="0.3">
      <c r="F1134" s="48"/>
    </row>
    <row r="1135" spans="6:6" x14ac:dyDescent="0.3">
      <c r="F1135" s="48"/>
    </row>
    <row r="1136" spans="6:6" x14ac:dyDescent="0.3">
      <c r="F1136" s="48"/>
    </row>
    <row r="1137" spans="6:6" x14ac:dyDescent="0.3">
      <c r="F1137" s="48"/>
    </row>
    <row r="1138" spans="6:6" x14ac:dyDescent="0.3">
      <c r="F1138" s="48"/>
    </row>
    <row r="1139" spans="6:6" x14ac:dyDescent="0.3">
      <c r="F1139" s="48"/>
    </row>
    <row r="1140" spans="6:6" x14ac:dyDescent="0.3">
      <c r="F1140" s="48"/>
    </row>
    <row r="1141" spans="6:6" x14ac:dyDescent="0.3">
      <c r="F1141" s="48"/>
    </row>
    <row r="1142" spans="6:6" x14ac:dyDescent="0.3">
      <c r="F1142" s="48"/>
    </row>
    <row r="1143" spans="6:6" x14ac:dyDescent="0.3">
      <c r="F1143" s="48"/>
    </row>
    <row r="1144" spans="6:6" x14ac:dyDescent="0.3">
      <c r="F1144" s="48"/>
    </row>
    <row r="1145" spans="6:6" x14ac:dyDescent="0.3">
      <c r="F1145" s="48"/>
    </row>
    <row r="1146" spans="6:6" x14ac:dyDescent="0.3">
      <c r="F1146" s="48"/>
    </row>
    <row r="1147" spans="6:6" x14ac:dyDescent="0.3">
      <c r="F1147" s="48"/>
    </row>
    <row r="1148" spans="6:6" x14ac:dyDescent="0.3">
      <c r="F1148" s="48"/>
    </row>
    <row r="1149" spans="6:6" x14ac:dyDescent="0.3">
      <c r="F1149" s="48"/>
    </row>
    <row r="1150" spans="6:6" x14ac:dyDescent="0.3">
      <c r="F1150" s="48"/>
    </row>
    <row r="1151" spans="6:6" x14ac:dyDescent="0.3">
      <c r="F1151" s="48"/>
    </row>
    <row r="1152" spans="6:6" x14ac:dyDescent="0.3">
      <c r="F1152" s="48"/>
    </row>
    <row r="1153" spans="6:6" x14ac:dyDescent="0.3">
      <c r="F1153" s="48"/>
    </row>
    <row r="1154" spans="6:6" x14ac:dyDescent="0.3">
      <c r="F1154" s="48"/>
    </row>
    <row r="1155" spans="6:6" x14ac:dyDescent="0.3">
      <c r="F1155" s="48"/>
    </row>
    <row r="1156" spans="6:6" x14ac:dyDescent="0.3">
      <c r="F1156" s="48"/>
    </row>
    <row r="1157" spans="6:6" x14ac:dyDescent="0.3">
      <c r="F1157" s="48"/>
    </row>
    <row r="1158" spans="6:6" x14ac:dyDescent="0.3">
      <c r="F1158" s="48"/>
    </row>
    <row r="1159" spans="6:6" x14ac:dyDescent="0.3">
      <c r="F1159" s="48"/>
    </row>
    <row r="1160" spans="6:6" x14ac:dyDescent="0.3">
      <c r="F1160" s="48"/>
    </row>
    <row r="1161" spans="6:6" x14ac:dyDescent="0.3">
      <c r="F1161" s="48"/>
    </row>
    <row r="1162" spans="6:6" x14ac:dyDescent="0.3">
      <c r="F1162" s="48"/>
    </row>
    <row r="1163" spans="6:6" x14ac:dyDescent="0.3">
      <c r="F1163" s="48"/>
    </row>
    <row r="1164" spans="6:6" x14ac:dyDescent="0.3">
      <c r="F1164" s="48"/>
    </row>
    <row r="1165" spans="6:6" x14ac:dyDescent="0.3">
      <c r="F1165" s="48"/>
    </row>
    <row r="1166" spans="6:6" x14ac:dyDescent="0.3">
      <c r="F1166" s="48"/>
    </row>
    <row r="1167" spans="6:6" x14ac:dyDescent="0.3">
      <c r="F1167" s="48"/>
    </row>
    <row r="1168" spans="6:6" x14ac:dyDescent="0.3">
      <c r="F1168" s="48"/>
    </row>
    <row r="1169" spans="6:6" x14ac:dyDescent="0.3">
      <c r="F1169" s="48"/>
    </row>
    <row r="1170" spans="6:6" x14ac:dyDescent="0.3">
      <c r="F1170" s="48"/>
    </row>
    <row r="1171" spans="6:6" x14ac:dyDescent="0.3">
      <c r="F1171" s="48"/>
    </row>
    <row r="1172" spans="6:6" x14ac:dyDescent="0.3">
      <c r="F1172" s="48"/>
    </row>
    <row r="1173" spans="6:6" x14ac:dyDescent="0.3">
      <c r="F1173" s="48"/>
    </row>
    <row r="1174" spans="6:6" x14ac:dyDescent="0.3">
      <c r="F1174" s="48"/>
    </row>
    <row r="1175" spans="6:6" x14ac:dyDescent="0.3">
      <c r="F1175" s="48"/>
    </row>
    <row r="1176" spans="6:6" x14ac:dyDescent="0.3">
      <c r="F1176" s="48"/>
    </row>
    <row r="1177" spans="6:6" x14ac:dyDescent="0.3">
      <c r="F1177" s="48"/>
    </row>
    <row r="1178" spans="6:6" x14ac:dyDescent="0.3">
      <c r="F1178" s="48"/>
    </row>
    <row r="1179" spans="6:6" x14ac:dyDescent="0.3">
      <c r="F1179" s="48"/>
    </row>
    <row r="1180" spans="6:6" x14ac:dyDescent="0.3">
      <c r="F1180" s="48"/>
    </row>
    <row r="1181" spans="6:6" x14ac:dyDescent="0.3">
      <c r="F1181" s="48"/>
    </row>
    <row r="1182" spans="6:6" x14ac:dyDescent="0.3">
      <c r="F1182" s="48"/>
    </row>
    <row r="1183" spans="6:6" x14ac:dyDescent="0.3">
      <c r="F1183" s="48"/>
    </row>
    <row r="1184" spans="6:6" x14ac:dyDescent="0.3">
      <c r="F1184" s="48"/>
    </row>
    <row r="1185" spans="6:6" x14ac:dyDescent="0.3">
      <c r="F1185" s="48"/>
    </row>
    <row r="1186" spans="6:6" x14ac:dyDescent="0.3">
      <c r="F1186" s="48"/>
    </row>
    <row r="1187" spans="6:6" x14ac:dyDescent="0.3">
      <c r="F1187" s="48"/>
    </row>
    <row r="1188" spans="6:6" x14ac:dyDescent="0.3">
      <c r="F1188" s="48"/>
    </row>
    <row r="1189" spans="6:6" x14ac:dyDescent="0.3">
      <c r="F1189" s="48"/>
    </row>
    <row r="1190" spans="6:6" x14ac:dyDescent="0.3">
      <c r="F1190" s="48"/>
    </row>
    <row r="1191" spans="6:6" x14ac:dyDescent="0.3">
      <c r="F1191" s="48"/>
    </row>
    <row r="1192" spans="6:6" x14ac:dyDescent="0.3">
      <c r="F1192" s="48"/>
    </row>
    <row r="1193" spans="6:6" x14ac:dyDescent="0.3">
      <c r="F1193" s="48"/>
    </row>
    <row r="1194" spans="6:6" x14ac:dyDescent="0.3">
      <c r="F1194" s="48"/>
    </row>
    <row r="1195" spans="6:6" x14ac:dyDescent="0.3">
      <c r="F1195" s="48"/>
    </row>
    <row r="1196" spans="6:6" x14ac:dyDescent="0.3">
      <c r="F1196" s="48"/>
    </row>
    <row r="1197" spans="6:6" x14ac:dyDescent="0.3">
      <c r="F1197" s="48"/>
    </row>
    <row r="1198" spans="6:6" x14ac:dyDescent="0.3">
      <c r="F1198" s="48"/>
    </row>
    <row r="1199" spans="6:6" x14ac:dyDescent="0.3">
      <c r="F1199" s="48"/>
    </row>
    <row r="1200" spans="6:6" x14ac:dyDescent="0.3">
      <c r="F1200" s="48"/>
    </row>
    <row r="1201" spans="6:6" x14ac:dyDescent="0.3">
      <c r="F1201" s="48"/>
    </row>
    <row r="1202" spans="6:6" x14ac:dyDescent="0.3">
      <c r="F1202" s="48"/>
    </row>
    <row r="1203" spans="6:6" x14ac:dyDescent="0.3">
      <c r="F1203" s="48"/>
    </row>
    <row r="1204" spans="6:6" x14ac:dyDescent="0.3">
      <c r="F1204" s="48"/>
    </row>
    <row r="1205" spans="6:6" x14ac:dyDescent="0.3">
      <c r="F1205" s="48"/>
    </row>
    <row r="1206" spans="6:6" x14ac:dyDescent="0.3">
      <c r="F1206" s="48"/>
    </row>
    <row r="1207" spans="6:6" x14ac:dyDescent="0.3">
      <c r="F1207" s="48"/>
    </row>
    <row r="1208" spans="6:6" x14ac:dyDescent="0.3">
      <c r="F1208" s="48"/>
    </row>
    <row r="1209" spans="6:6" x14ac:dyDescent="0.3">
      <c r="F1209" s="48"/>
    </row>
    <row r="1210" spans="6:6" x14ac:dyDescent="0.3">
      <c r="F1210" s="48"/>
    </row>
    <row r="1211" spans="6:6" x14ac:dyDescent="0.3">
      <c r="F1211" s="48"/>
    </row>
    <row r="1212" spans="6:6" x14ac:dyDescent="0.3">
      <c r="F1212" s="48"/>
    </row>
    <row r="1213" spans="6:6" x14ac:dyDescent="0.3">
      <c r="F1213" s="48"/>
    </row>
    <row r="1214" spans="6:6" x14ac:dyDescent="0.3">
      <c r="F1214" s="48"/>
    </row>
    <row r="1215" spans="6:6" x14ac:dyDescent="0.3">
      <c r="F1215" s="48"/>
    </row>
    <row r="1216" spans="6:6" x14ac:dyDescent="0.3">
      <c r="F1216" s="48"/>
    </row>
    <row r="1217" spans="6:6" x14ac:dyDescent="0.3">
      <c r="F1217" s="48"/>
    </row>
    <row r="1218" spans="6:6" x14ac:dyDescent="0.3">
      <c r="F1218" s="48"/>
    </row>
    <row r="1219" spans="6:6" x14ac:dyDescent="0.3">
      <c r="F1219" s="48"/>
    </row>
    <row r="1220" spans="6:6" x14ac:dyDescent="0.3">
      <c r="F1220" s="48"/>
    </row>
    <row r="1221" spans="6:6" x14ac:dyDescent="0.3">
      <c r="F1221" s="48"/>
    </row>
    <row r="1222" spans="6:6" x14ac:dyDescent="0.3">
      <c r="F1222" s="48"/>
    </row>
    <row r="1223" spans="6:6" x14ac:dyDescent="0.3">
      <c r="F1223" s="48"/>
    </row>
    <row r="1224" spans="6:6" x14ac:dyDescent="0.3">
      <c r="F1224" s="48"/>
    </row>
    <row r="1225" spans="6:6" x14ac:dyDescent="0.3">
      <c r="F1225" s="48"/>
    </row>
    <row r="1226" spans="6:6" x14ac:dyDescent="0.3">
      <c r="F1226" s="48"/>
    </row>
    <row r="1227" spans="6:6" x14ac:dyDescent="0.3">
      <c r="F1227" s="48"/>
    </row>
    <row r="1228" spans="6:6" x14ac:dyDescent="0.3">
      <c r="F1228" s="48"/>
    </row>
    <row r="1229" spans="6:6" x14ac:dyDescent="0.3">
      <c r="F1229" s="48"/>
    </row>
    <row r="1230" spans="6:6" x14ac:dyDescent="0.3">
      <c r="F1230" s="48"/>
    </row>
    <row r="1231" spans="6:6" x14ac:dyDescent="0.3">
      <c r="F1231" s="48"/>
    </row>
    <row r="1232" spans="6:6" x14ac:dyDescent="0.3">
      <c r="F1232" s="48"/>
    </row>
    <row r="1233" spans="6:6" x14ac:dyDescent="0.3">
      <c r="F1233" s="48"/>
    </row>
    <row r="1234" spans="6:6" x14ac:dyDescent="0.3">
      <c r="F1234" s="48"/>
    </row>
    <row r="1235" spans="6:6" x14ac:dyDescent="0.3">
      <c r="F1235" s="48"/>
    </row>
    <row r="1236" spans="6:6" x14ac:dyDescent="0.3">
      <c r="F1236" s="48"/>
    </row>
    <row r="1237" spans="6:6" x14ac:dyDescent="0.3">
      <c r="F1237" s="48"/>
    </row>
    <row r="1238" spans="6:6" x14ac:dyDescent="0.3">
      <c r="F1238" s="48"/>
    </row>
    <row r="1239" spans="6:6" x14ac:dyDescent="0.3">
      <c r="F1239" s="48"/>
    </row>
    <row r="1240" spans="6:6" x14ac:dyDescent="0.3">
      <c r="F1240" s="48"/>
    </row>
    <row r="1241" spans="6:6" x14ac:dyDescent="0.3">
      <c r="F1241" s="48"/>
    </row>
    <row r="1242" spans="6:6" x14ac:dyDescent="0.3">
      <c r="F1242" s="48"/>
    </row>
    <row r="1243" spans="6:6" x14ac:dyDescent="0.3">
      <c r="F1243" s="48"/>
    </row>
    <row r="1244" spans="6:6" x14ac:dyDescent="0.3">
      <c r="F1244" s="48"/>
    </row>
    <row r="1245" spans="6:6" x14ac:dyDescent="0.3">
      <c r="F1245" s="48"/>
    </row>
    <row r="1246" spans="6:6" x14ac:dyDescent="0.3">
      <c r="F1246" s="48"/>
    </row>
    <row r="1247" spans="6:6" x14ac:dyDescent="0.3">
      <c r="F1247" s="48"/>
    </row>
    <row r="1248" spans="6:6" x14ac:dyDescent="0.3">
      <c r="F1248" s="48"/>
    </row>
    <row r="1249" spans="6:6" x14ac:dyDescent="0.3">
      <c r="F1249" s="48"/>
    </row>
    <row r="1250" spans="6:6" x14ac:dyDescent="0.3">
      <c r="F1250" s="48"/>
    </row>
    <row r="1251" spans="6:6" x14ac:dyDescent="0.3">
      <c r="F1251" s="48"/>
    </row>
    <row r="1252" spans="6:6" x14ac:dyDescent="0.3">
      <c r="F1252" s="48"/>
    </row>
    <row r="1253" spans="6:6" x14ac:dyDescent="0.3">
      <c r="F1253" s="48"/>
    </row>
    <row r="1254" spans="6:6" x14ac:dyDescent="0.3">
      <c r="F1254" s="48"/>
    </row>
    <row r="1255" spans="6:6" x14ac:dyDescent="0.3">
      <c r="F1255" s="48"/>
    </row>
    <row r="1256" spans="6:6" x14ac:dyDescent="0.3">
      <c r="F1256" s="48"/>
    </row>
    <row r="1257" spans="6:6" x14ac:dyDescent="0.3">
      <c r="F1257" s="48"/>
    </row>
    <row r="1258" spans="6:6" x14ac:dyDescent="0.3">
      <c r="F1258" s="48"/>
    </row>
    <row r="1259" spans="6:6" x14ac:dyDescent="0.3">
      <c r="F1259" s="48"/>
    </row>
    <row r="1260" spans="6:6" x14ac:dyDescent="0.3">
      <c r="F1260" s="48"/>
    </row>
    <row r="1261" spans="6:6" x14ac:dyDescent="0.3">
      <c r="F1261" s="48"/>
    </row>
    <row r="1262" spans="6:6" x14ac:dyDescent="0.3">
      <c r="F1262" s="48"/>
    </row>
    <row r="1263" spans="6:6" x14ac:dyDescent="0.3">
      <c r="F1263" s="48"/>
    </row>
    <row r="1264" spans="6:6" x14ac:dyDescent="0.3">
      <c r="F1264" s="48"/>
    </row>
    <row r="1265" spans="6:6" x14ac:dyDescent="0.3">
      <c r="F1265" s="48"/>
    </row>
    <row r="1266" spans="6:6" x14ac:dyDescent="0.3">
      <c r="F1266" s="48"/>
    </row>
    <row r="1267" spans="6:6" x14ac:dyDescent="0.3">
      <c r="F1267" s="48"/>
    </row>
    <row r="1268" spans="6:6" x14ac:dyDescent="0.3">
      <c r="F1268" s="48"/>
    </row>
    <row r="1269" spans="6:6" x14ac:dyDescent="0.3">
      <c r="F1269" s="48"/>
    </row>
    <row r="1270" spans="6:6" x14ac:dyDescent="0.3">
      <c r="F1270" s="48"/>
    </row>
    <row r="1271" spans="6:6" x14ac:dyDescent="0.3">
      <c r="F1271" s="48"/>
    </row>
    <row r="1272" spans="6:6" x14ac:dyDescent="0.3">
      <c r="F1272" s="48"/>
    </row>
    <row r="1273" spans="6:6" x14ac:dyDescent="0.3">
      <c r="F1273" s="48"/>
    </row>
    <row r="1274" spans="6:6" x14ac:dyDescent="0.3">
      <c r="F1274" s="48"/>
    </row>
    <row r="1275" spans="6:6" x14ac:dyDescent="0.3">
      <c r="F1275" s="48"/>
    </row>
    <row r="1276" spans="6:6" x14ac:dyDescent="0.3">
      <c r="F1276" s="48"/>
    </row>
    <row r="1277" spans="6:6" x14ac:dyDescent="0.3">
      <c r="F1277" s="48"/>
    </row>
    <row r="1278" spans="6:6" x14ac:dyDescent="0.3">
      <c r="F1278" s="48"/>
    </row>
    <row r="1279" spans="6:6" x14ac:dyDescent="0.3">
      <c r="F1279" s="48"/>
    </row>
    <row r="1280" spans="6:6" x14ac:dyDescent="0.3">
      <c r="F1280" s="48"/>
    </row>
    <row r="1281" spans="6:6" x14ac:dyDescent="0.3">
      <c r="F1281" s="48"/>
    </row>
    <row r="1282" spans="6:6" x14ac:dyDescent="0.3">
      <c r="F1282" s="48"/>
    </row>
    <row r="1283" spans="6:6" x14ac:dyDescent="0.3">
      <c r="F1283" s="48"/>
    </row>
    <row r="1284" spans="6:6" x14ac:dyDescent="0.3">
      <c r="F1284" s="48"/>
    </row>
    <row r="1285" spans="6:6" x14ac:dyDescent="0.3">
      <c r="F1285" s="48"/>
    </row>
    <row r="1286" spans="6:6" x14ac:dyDescent="0.3">
      <c r="F1286" s="48"/>
    </row>
    <row r="1287" spans="6:6" x14ac:dyDescent="0.3">
      <c r="F1287" s="48"/>
    </row>
    <row r="1288" spans="6:6" x14ac:dyDescent="0.3">
      <c r="F1288" s="48"/>
    </row>
    <row r="1289" spans="6:6" x14ac:dyDescent="0.3">
      <c r="F1289" s="48"/>
    </row>
    <row r="1290" spans="6:6" x14ac:dyDescent="0.3">
      <c r="F1290" s="48"/>
    </row>
    <row r="1291" spans="6:6" x14ac:dyDescent="0.3">
      <c r="F1291" s="48"/>
    </row>
    <row r="1292" spans="6:6" x14ac:dyDescent="0.3">
      <c r="F1292" s="48"/>
    </row>
    <row r="1293" spans="6:6" x14ac:dyDescent="0.3">
      <c r="F1293" s="48"/>
    </row>
    <row r="1294" spans="6:6" x14ac:dyDescent="0.3">
      <c r="F1294" s="48"/>
    </row>
    <row r="1295" spans="6:6" x14ac:dyDescent="0.3">
      <c r="F1295" s="48"/>
    </row>
    <row r="1296" spans="6:6" x14ac:dyDescent="0.3">
      <c r="F1296" s="48"/>
    </row>
    <row r="1297" spans="6:6" x14ac:dyDescent="0.3">
      <c r="F1297" s="48"/>
    </row>
    <row r="1298" spans="6:6" x14ac:dyDescent="0.3">
      <c r="F1298" s="48"/>
    </row>
    <row r="1299" spans="6:6" x14ac:dyDescent="0.3">
      <c r="F1299" s="48"/>
    </row>
    <row r="1300" spans="6:6" x14ac:dyDescent="0.3">
      <c r="F1300" s="48"/>
    </row>
    <row r="1301" spans="6:6" x14ac:dyDescent="0.3">
      <c r="F1301" s="48"/>
    </row>
    <row r="1302" spans="6:6" x14ac:dyDescent="0.3">
      <c r="F1302" s="48"/>
    </row>
    <row r="1303" spans="6:6" x14ac:dyDescent="0.3">
      <c r="F1303" s="48"/>
    </row>
    <row r="1304" spans="6:6" x14ac:dyDescent="0.3">
      <c r="F1304" s="48"/>
    </row>
    <row r="1305" spans="6:6" x14ac:dyDescent="0.3">
      <c r="F1305" s="48"/>
    </row>
    <row r="1306" spans="6:6" x14ac:dyDescent="0.3">
      <c r="F1306" s="48"/>
    </row>
    <row r="1307" spans="6:6" x14ac:dyDescent="0.3">
      <c r="F1307" s="48"/>
    </row>
    <row r="1308" spans="6:6" x14ac:dyDescent="0.3">
      <c r="F1308" s="48"/>
    </row>
    <row r="1309" spans="6:6" x14ac:dyDescent="0.3">
      <c r="F1309" s="48"/>
    </row>
    <row r="1310" spans="6:6" x14ac:dyDescent="0.3">
      <c r="F1310" s="48"/>
    </row>
    <row r="1311" spans="6:6" x14ac:dyDescent="0.3">
      <c r="F1311" s="48"/>
    </row>
    <row r="1312" spans="6:6" x14ac:dyDescent="0.3">
      <c r="F1312" s="48"/>
    </row>
    <row r="1313" spans="6:6" x14ac:dyDescent="0.3">
      <c r="F1313" s="48"/>
    </row>
    <row r="1314" spans="6:6" x14ac:dyDescent="0.3">
      <c r="F1314" s="48"/>
    </row>
    <row r="1315" spans="6:6" x14ac:dyDescent="0.3">
      <c r="F1315" s="48"/>
    </row>
    <row r="1316" spans="6:6" x14ac:dyDescent="0.3">
      <c r="F1316" s="48"/>
    </row>
    <row r="1317" spans="6:6" x14ac:dyDescent="0.3">
      <c r="F1317" s="48"/>
    </row>
    <row r="1318" spans="6:6" x14ac:dyDescent="0.3">
      <c r="F1318" s="48"/>
    </row>
    <row r="1319" spans="6:6" x14ac:dyDescent="0.3">
      <c r="F1319" s="48"/>
    </row>
    <row r="1320" spans="6:6" x14ac:dyDescent="0.3">
      <c r="F1320" s="48"/>
    </row>
    <row r="1321" spans="6:6" x14ac:dyDescent="0.3">
      <c r="F1321" s="48"/>
    </row>
    <row r="1322" spans="6:6" x14ac:dyDescent="0.3">
      <c r="F1322" s="48"/>
    </row>
    <row r="1323" spans="6:6" x14ac:dyDescent="0.3">
      <c r="F1323" s="48"/>
    </row>
    <row r="1324" spans="6:6" x14ac:dyDescent="0.3">
      <c r="F1324" s="48"/>
    </row>
    <row r="1325" spans="6:6" x14ac:dyDescent="0.3">
      <c r="F1325" s="48"/>
    </row>
    <row r="1326" spans="6:6" x14ac:dyDescent="0.3">
      <c r="F1326" s="48"/>
    </row>
    <row r="1327" spans="6:6" x14ac:dyDescent="0.3">
      <c r="F1327" s="48"/>
    </row>
    <row r="1328" spans="6:6" x14ac:dyDescent="0.3">
      <c r="F1328" s="48"/>
    </row>
    <row r="1329" spans="6:6" x14ac:dyDescent="0.3">
      <c r="F1329" s="48"/>
    </row>
    <row r="1330" spans="6:6" x14ac:dyDescent="0.3">
      <c r="F1330" s="48"/>
    </row>
    <row r="1331" spans="6:6" x14ac:dyDescent="0.3">
      <c r="F1331" s="48"/>
    </row>
    <row r="1332" spans="6:6" x14ac:dyDescent="0.3">
      <c r="F1332" s="48"/>
    </row>
    <row r="1333" spans="6:6" x14ac:dyDescent="0.3">
      <c r="F1333" s="48"/>
    </row>
    <row r="1334" spans="6:6" x14ac:dyDescent="0.3">
      <c r="F1334" s="48"/>
    </row>
    <row r="1335" spans="6:6" x14ac:dyDescent="0.3">
      <c r="F1335" s="48"/>
    </row>
    <row r="1336" spans="6:6" x14ac:dyDescent="0.3">
      <c r="F1336" s="48"/>
    </row>
    <row r="1337" spans="6:6" x14ac:dyDescent="0.3">
      <c r="F1337" s="48"/>
    </row>
    <row r="1338" spans="6:6" x14ac:dyDescent="0.3">
      <c r="F1338" s="48"/>
    </row>
    <row r="1339" spans="6:6" x14ac:dyDescent="0.3">
      <c r="F1339" s="48"/>
    </row>
    <row r="1340" spans="6:6" x14ac:dyDescent="0.3">
      <c r="F1340" s="48"/>
    </row>
    <row r="1341" spans="6:6" x14ac:dyDescent="0.3">
      <c r="F1341" s="48"/>
    </row>
    <row r="1342" spans="6:6" x14ac:dyDescent="0.3">
      <c r="F1342" s="48"/>
    </row>
    <row r="1343" spans="6:6" x14ac:dyDescent="0.3">
      <c r="F1343" s="48"/>
    </row>
    <row r="1344" spans="6:6" x14ac:dyDescent="0.3">
      <c r="F1344" s="48"/>
    </row>
    <row r="1345" spans="6:6" x14ac:dyDescent="0.3">
      <c r="F1345" s="48"/>
    </row>
    <row r="1346" spans="6:6" x14ac:dyDescent="0.3">
      <c r="F1346" s="48"/>
    </row>
    <row r="1347" spans="6:6" x14ac:dyDescent="0.3">
      <c r="F1347" s="48"/>
    </row>
    <row r="1348" spans="6:6" x14ac:dyDescent="0.3">
      <c r="F1348" s="48"/>
    </row>
    <row r="1349" spans="6:6" x14ac:dyDescent="0.3">
      <c r="F1349" s="48"/>
    </row>
    <row r="1350" spans="6:6" x14ac:dyDescent="0.3">
      <c r="F1350" s="48"/>
    </row>
    <row r="1351" spans="6:6" x14ac:dyDescent="0.3">
      <c r="F1351" s="48"/>
    </row>
    <row r="1352" spans="6:6" x14ac:dyDescent="0.3">
      <c r="F1352" s="48"/>
    </row>
    <row r="1353" spans="6:6" x14ac:dyDescent="0.3">
      <c r="F1353" s="48"/>
    </row>
    <row r="1354" spans="6:6" x14ac:dyDescent="0.3">
      <c r="F1354" s="48"/>
    </row>
    <row r="1355" spans="6:6" x14ac:dyDescent="0.3">
      <c r="F1355" s="48"/>
    </row>
    <row r="1356" spans="6:6" x14ac:dyDescent="0.3">
      <c r="F1356" s="48"/>
    </row>
    <row r="1357" spans="6:6" x14ac:dyDescent="0.3">
      <c r="F1357" s="48"/>
    </row>
    <row r="1358" spans="6:6" x14ac:dyDescent="0.3">
      <c r="F1358" s="48"/>
    </row>
    <row r="1359" spans="6:6" x14ac:dyDescent="0.3">
      <c r="F1359" s="48"/>
    </row>
    <row r="1360" spans="6:6" x14ac:dyDescent="0.3">
      <c r="F1360" s="48"/>
    </row>
    <row r="1361" spans="6:6" x14ac:dyDescent="0.3">
      <c r="F1361" s="48"/>
    </row>
    <row r="1362" spans="6:6" x14ac:dyDescent="0.3">
      <c r="F1362" s="48"/>
    </row>
    <row r="1363" spans="6:6" x14ac:dyDescent="0.3">
      <c r="F1363" s="48"/>
    </row>
    <row r="1364" spans="6:6" x14ac:dyDescent="0.3">
      <c r="F1364" s="48"/>
    </row>
    <row r="1365" spans="6:6" x14ac:dyDescent="0.3">
      <c r="F1365" s="48"/>
    </row>
    <row r="1366" spans="6:6" x14ac:dyDescent="0.3">
      <c r="F1366" s="48"/>
    </row>
    <row r="1367" spans="6:6" x14ac:dyDescent="0.3">
      <c r="F1367" s="48"/>
    </row>
    <row r="1368" spans="6:6" x14ac:dyDescent="0.3">
      <c r="F1368" s="48"/>
    </row>
    <row r="1369" spans="6:6" x14ac:dyDescent="0.3">
      <c r="F1369" s="48"/>
    </row>
    <row r="1370" spans="6:6" x14ac:dyDescent="0.3">
      <c r="F1370" s="48"/>
    </row>
    <row r="1371" spans="6:6" x14ac:dyDescent="0.3">
      <c r="F1371" s="48"/>
    </row>
    <row r="1372" spans="6:6" x14ac:dyDescent="0.3">
      <c r="F1372" s="48"/>
    </row>
    <row r="1373" spans="6:6" x14ac:dyDescent="0.3">
      <c r="F1373" s="48"/>
    </row>
    <row r="1374" spans="6:6" x14ac:dyDescent="0.3">
      <c r="F1374" s="48"/>
    </row>
    <row r="1375" spans="6:6" x14ac:dyDescent="0.3">
      <c r="F1375" s="48"/>
    </row>
    <row r="1376" spans="6:6" x14ac:dyDescent="0.3">
      <c r="F1376" s="48"/>
    </row>
    <row r="1377" spans="6:6" x14ac:dyDescent="0.3">
      <c r="F1377" s="48"/>
    </row>
    <row r="1378" spans="6:6" x14ac:dyDescent="0.3">
      <c r="F1378" s="48"/>
    </row>
    <row r="1379" spans="6:6" x14ac:dyDescent="0.3">
      <c r="F1379" s="48"/>
    </row>
    <row r="1380" spans="6:6" x14ac:dyDescent="0.3">
      <c r="F1380" s="48"/>
    </row>
    <row r="1381" spans="6:6" x14ac:dyDescent="0.3">
      <c r="F1381" s="48"/>
    </row>
    <row r="1382" spans="6:6" x14ac:dyDescent="0.3">
      <c r="F1382" s="48"/>
    </row>
    <row r="1383" spans="6:6" x14ac:dyDescent="0.3">
      <c r="F1383" s="48"/>
    </row>
    <row r="1384" spans="6:6" x14ac:dyDescent="0.3">
      <c r="F1384" s="48"/>
    </row>
    <row r="1385" spans="6:6" x14ac:dyDescent="0.3">
      <c r="F1385" s="48"/>
    </row>
    <row r="1386" spans="6:6" x14ac:dyDescent="0.3">
      <c r="F1386" s="48"/>
    </row>
    <row r="1387" spans="6:6" x14ac:dyDescent="0.3">
      <c r="F1387" s="48"/>
    </row>
    <row r="1388" spans="6:6" x14ac:dyDescent="0.3">
      <c r="F1388" s="48"/>
    </row>
    <row r="1389" spans="6:6" x14ac:dyDescent="0.3">
      <c r="F1389" s="48"/>
    </row>
    <row r="1390" spans="6:6" x14ac:dyDescent="0.3">
      <c r="F1390" s="48"/>
    </row>
    <row r="1391" spans="6:6" x14ac:dyDescent="0.3">
      <c r="F1391" s="48"/>
    </row>
    <row r="1392" spans="6:6" x14ac:dyDescent="0.3">
      <c r="F1392" s="48"/>
    </row>
    <row r="1393" spans="6:6" x14ac:dyDescent="0.3">
      <c r="F1393" s="48"/>
    </row>
    <row r="1394" spans="6:6" x14ac:dyDescent="0.3">
      <c r="F1394" s="48"/>
    </row>
    <row r="1395" spans="6:6" x14ac:dyDescent="0.3">
      <c r="F1395" s="48"/>
    </row>
    <row r="1396" spans="6:6" x14ac:dyDescent="0.3">
      <c r="F1396" s="48"/>
    </row>
    <row r="1397" spans="6:6" x14ac:dyDescent="0.3">
      <c r="F1397" s="48"/>
    </row>
    <row r="1398" spans="6:6" x14ac:dyDescent="0.3">
      <c r="F1398" s="48"/>
    </row>
    <row r="1399" spans="6:6" x14ac:dyDescent="0.3">
      <c r="F1399" s="48"/>
    </row>
    <row r="1400" spans="6:6" x14ac:dyDescent="0.3">
      <c r="F1400" s="48"/>
    </row>
    <row r="1401" spans="6:6" x14ac:dyDescent="0.3">
      <c r="F1401" s="48"/>
    </row>
    <row r="1402" spans="6:6" x14ac:dyDescent="0.3">
      <c r="F1402" s="48"/>
    </row>
    <row r="1403" spans="6:6" x14ac:dyDescent="0.3">
      <c r="F1403" s="48"/>
    </row>
    <row r="1404" spans="6:6" x14ac:dyDescent="0.3">
      <c r="F1404" s="48"/>
    </row>
    <row r="1405" spans="6:6" x14ac:dyDescent="0.3">
      <c r="F1405" s="48"/>
    </row>
    <row r="1406" spans="6:6" x14ac:dyDescent="0.3">
      <c r="F1406" s="48"/>
    </row>
    <row r="1407" spans="6:6" x14ac:dyDescent="0.3">
      <c r="F1407" s="48"/>
    </row>
    <row r="1408" spans="6:6" x14ac:dyDescent="0.3">
      <c r="F1408" s="48"/>
    </row>
    <row r="1409" spans="6:6" x14ac:dyDescent="0.3">
      <c r="F1409" s="48"/>
    </row>
    <row r="1410" spans="6:6" x14ac:dyDescent="0.3">
      <c r="F1410" s="48"/>
    </row>
    <row r="1411" spans="6:6" x14ac:dyDescent="0.3">
      <c r="F1411" s="48"/>
    </row>
    <row r="1412" spans="6:6" x14ac:dyDescent="0.3">
      <c r="F1412" s="48"/>
    </row>
    <row r="1413" spans="6:6" x14ac:dyDescent="0.3">
      <c r="F1413" s="48"/>
    </row>
    <row r="1414" spans="6:6" x14ac:dyDescent="0.3">
      <c r="F1414" s="48"/>
    </row>
    <row r="1415" spans="6:6" x14ac:dyDescent="0.3">
      <c r="F1415" s="48"/>
    </row>
    <row r="1416" spans="6:6" x14ac:dyDescent="0.3">
      <c r="F1416" s="48"/>
    </row>
    <row r="1417" spans="6:6" x14ac:dyDescent="0.3">
      <c r="F1417" s="48"/>
    </row>
    <row r="1418" spans="6:6" x14ac:dyDescent="0.3">
      <c r="F1418" s="48"/>
    </row>
    <row r="1419" spans="6:6" x14ac:dyDescent="0.3">
      <c r="F1419" s="48"/>
    </row>
    <row r="1420" spans="6:6" x14ac:dyDescent="0.3">
      <c r="F1420" s="48"/>
    </row>
    <row r="1421" spans="6:6" x14ac:dyDescent="0.3">
      <c r="F1421" s="48"/>
    </row>
    <row r="1422" spans="6:6" x14ac:dyDescent="0.3">
      <c r="F1422" s="48"/>
    </row>
    <row r="1423" spans="6:6" x14ac:dyDescent="0.3">
      <c r="F1423" s="48"/>
    </row>
    <row r="1424" spans="6:6" x14ac:dyDescent="0.3">
      <c r="F1424" s="48"/>
    </row>
    <row r="1425" spans="6:6" x14ac:dyDescent="0.3">
      <c r="F1425" s="48"/>
    </row>
    <row r="1426" spans="6:6" x14ac:dyDescent="0.3">
      <c r="F1426" s="48"/>
    </row>
    <row r="1427" spans="6:6" x14ac:dyDescent="0.3">
      <c r="F1427" s="48"/>
    </row>
    <row r="1428" spans="6:6" x14ac:dyDescent="0.3">
      <c r="F1428" s="48"/>
    </row>
    <row r="1429" spans="6:6" x14ac:dyDescent="0.3">
      <c r="F1429" s="48"/>
    </row>
    <row r="1430" spans="6:6" x14ac:dyDescent="0.3">
      <c r="F1430" s="48"/>
    </row>
    <row r="1431" spans="6:6" x14ac:dyDescent="0.3">
      <c r="F1431" s="48"/>
    </row>
    <row r="1432" spans="6:6" x14ac:dyDescent="0.3">
      <c r="F1432" s="48"/>
    </row>
    <row r="1433" spans="6:6" x14ac:dyDescent="0.3">
      <c r="F1433" s="48"/>
    </row>
    <row r="1434" spans="6:6" x14ac:dyDescent="0.3">
      <c r="F1434" s="48"/>
    </row>
    <row r="1435" spans="6:6" x14ac:dyDescent="0.3">
      <c r="F1435" s="48"/>
    </row>
    <row r="1436" spans="6:6" x14ac:dyDescent="0.3">
      <c r="F1436" s="48"/>
    </row>
    <row r="1437" spans="6:6" x14ac:dyDescent="0.3">
      <c r="F1437" s="48"/>
    </row>
    <row r="1438" spans="6:6" x14ac:dyDescent="0.3">
      <c r="F1438" s="48"/>
    </row>
    <row r="1439" spans="6:6" x14ac:dyDescent="0.3">
      <c r="F1439" s="48"/>
    </row>
    <row r="1440" spans="6:6" x14ac:dyDescent="0.3">
      <c r="F1440" s="48"/>
    </row>
    <row r="1441" spans="6:6" x14ac:dyDescent="0.3">
      <c r="F1441" s="48"/>
    </row>
    <row r="1442" spans="6:6" x14ac:dyDescent="0.3">
      <c r="F1442" s="48"/>
    </row>
    <row r="1443" spans="6:6" x14ac:dyDescent="0.3">
      <c r="F1443" s="48"/>
    </row>
    <row r="1444" spans="6:6" x14ac:dyDescent="0.3">
      <c r="F1444" s="48"/>
    </row>
    <row r="1445" spans="6:6" x14ac:dyDescent="0.3">
      <c r="F1445" s="48"/>
    </row>
    <row r="1446" spans="6:6" x14ac:dyDescent="0.3">
      <c r="F1446" s="48"/>
    </row>
    <row r="1447" spans="6:6" x14ac:dyDescent="0.3">
      <c r="F1447" s="48"/>
    </row>
    <row r="1448" spans="6:6" x14ac:dyDescent="0.3">
      <c r="F1448" s="48"/>
    </row>
    <row r="1449" spans="6:6" x14ac:dyDescent="0.3">
      <c r="F1449" s="48"/>
    </row>
    <row r="1450" spans="6:6" x14ac:dyDescent="0.3">
      <c r="F1450" s="48"/>
    </row>
    <row r="1451" spans="6:6" x14ac:dyDescent="0.3">
      <c r="F1451" s="48"/>
    </row>
    <row r="1452" spans="6:6" x14ac:dyDescent="0.3">
      <c r="F1452" s="48"/>
    </row>
    <row r="1453" spans="6:6" x14ac:dyDescent="0.3">
      <c r="F1453" s="48"/>
    </row>
    <row r="1454" spans="6:6" x14ac:dyDescent="0.3">
      <c r="F1454" s="48"/>
    </row>
    <row r="1455" spans="6:6" x14ac:dyDescent="0.3">
      <c r="F1455" s="48"/>
    </row>
    <row r="1456" spans="6:6" x14ac:dyDescent="0.3">
      <c r="F1456" s="48"/>
    </row>
    <row r="1457" spans="6:6" x14ac:dyDescent="0.3">
      <c r="F1457" s="48"/>
    </row>
    <row r="1458" spans="6:6" x14ac:dyDescent="0.3">
      <c r="F1458" s="48"/>
    </row>
    <row r="1459" spans="6:6" x14ac:dyDescent="0.3">
      <c r="F1459" s="48"/>
    </row>
    <row r="1460" spans="6:6" x14ac:dyDescent="0.3">
      <c r="F1460" s="48"/>
    </row>
    <row r="1461" spans="6:6" x14ac:dyDescent="0.3">
      <c r="F1461" s="48"/>
    </row>
    <row r="1462" spans="6:6" x14ac:dyDescent="0.3">
      <c r="F1462" s="48"/>
    </row>
    <row r="1463" spans="6:6" x14ac:dyDescent="0.3">
      <c r="F1463" s="48"/>
    </row>
    <row r="1464" spans="6:6" x14ac:dyDescent="0.3">
      <c r="F1464" s="48"/>
    </row>
    <row r="1465" spans="6:6" x14ac:dyDescent="0.3">
      <c r="F1465" s="48"/>
    </row>
    <row r="1466" spans="6:6" x14ac:dyDescent="0.3">
      <c r="F1466" s="48"/>
    </row>
    <row r="1467" spans="6:6" x14ac:dyDescent="0.3">
      <c r="F1467" s="48"/>
    </row>
    <row r="1468" spans="6:6" x14ac:dyDescent="0.3">
      <c r="F1468" s="48"/>
    </row>
    <row r="1469" spans="6:6" x14ac:dyDescent="0.3">
      <c r="F1469" s="48"/>
    </row>
    <row r="1470" spans="6:6" x14ac:dyDescent="0.3">
      <c r="F1470" s="48"/>
    </row>
    <row r="1471" spans="6:6" x14ac:dyDescent="0.3">
      <c r="F1471" s="48"/>
    </row>
    <row r="1472" spans="6:6" x14ac:dyDescent="0.3">
      <c r="F1472" s="48"/>
    </row>
    <row r="1473" spans="6:6" x14ac:dyDescent="0.3">
      <c r="F1473" s="48"/>
    </row>
    <row r="1474" spans="6:6" x14ac:dyDescent="0.3">
      <c r="F1474" s="48"/>
    </row>
    <row r="1475" spans="6:6" x14ac:dyDescent="0.3">
      <c r="F1475" s="48"/>
    </row>
    <row r="1476" spans="6:6" x14ac:dyDescent="0.3">
      <c r="F1476" s="48"/>
    </row>
    <row r="1477" spans="6:6" x14ac:dyDescent="0.3">
      <c r="F1477" s="48"/>
    </row>
    <row r="1478" spans="6:6" x14ac:dyDescent="0.3">
      <c r="F1478" s="48"/>
    </row>
    <row r="1479" spans="6:6" x14ac:dyDescent="0.3">
      <c r="F1479" s="48"/>
    </row>
    <row r="1480" spans="6:6" x14ac:dyDescent="0.3">
      <c r="F1480" s="48"/>
    </row>
    <row r="1481" spans="6:6" x14ac:dyDescent="0.3">
      <c r="F1481" s="48"/>
    </row>
    <row r="1482" spans="6:6" x14ac:dyDescent="0.3">
      <c r="F1482" s="48"/>
    </row>
    <row r="1483" spans="6:6" x14ac:dyDescent="0.3">
      <c r="F1483" s="48"/>
    </row>
    <row r="1484" spans="6:6" x14ac:dyDescent="0.3">
      <c r="F1484" s="48"/>
    </row>
    <row r="1485" spans="6:6" x14ac:dyDescent="0.3">
      <c r="F1485" s="48"/>
    </row>
    <row r="1486" spans="6:6" x14ac:dyDescent="0.3">
      <c r="F1486" s="48"/>
    </row>
    <row r="1487" spans="6:6" x14ac:dyDescent="0.3">
      <c r="F1487" s="48"/>
    </row>
    <row r="1488" spans="6:6" x14ac:dyDescent="0.3">
      <c r="F1488" s="48"/>
    </row>
    <row r="1489" spans="6:6" x14ac:dyDescent="0.3">
      <c r="F1489" s="48"/>
    </row>
    <row r="1490" spans="6:6" x14ac:dyDescent="0.3">
      <c r="F1490" s="48"/>
    </row>
    <row r="1491" spans="6:6" x14ac:dyDescent="0.3">
      <c r="F1491" s="48"/>
    </row>
    <row r="1492" spans="6:6" x14ac:dyDescent="0.3">
      <c r="F1492" s="48"/>
    </row>
    <row r="1493" spans="6:6" x14ac:dyDescent="0.3">
      <c r="F1493" s="48"/>
    </row>
    <row r="1494" spans="6:6" x14ac:dyDescent="0.3">
      <c r="F1494" s="48"/>
    </row>
    <row r="1495" spans="6:6" x14ac:dyDescent="0.3">
      <c r="F1495" s="48"/>
    </row>
    <row r="1496" spans="6:6" x14ac:dyDescent="0.3">
      <c r="F1496" s="48"/>
    </row>
    <row r="1497" spans="6:6" x14ac:dyDescent="0.3">
      <c r="F1497" s="48"/>
    </row>
    <row r="1498" spans="6:6" x14ac:dyDescent="0.3">
      <c r="F1498" s="48"/>
    </row>
    <row r="1499" spans="6:6" x14ac:dyDescent="0.3">
      <c r="F1499" s="48"/>
    </row>
    <row r="1500" spans="6:6" x14ac:dyDescent="0.3">
      <c r="F1500" s="48"/>
    </row>
    <row r="1501" spans="6:6" x14ac:dyDescent="0.3">
      <c r="F1501" s="48"/>
    </row>
    <row r="1502" spans="6:6" x14ac:dyDescent="0.3">
      <c r="F1502" s="48"/>
    </row>
    <row r="1503" spans="6:6" x14ac:dyDescent="0.3">
      <c r="F1503" s="48"/>
    </row>
    <row r="1504" spans="6:6" x14ac:dyDescent="0.3">
      <c r="F1504" s="48"/>
    </row>
    <row r="1505" spans="6:6" x14ac:dyDescent="0.3">
      <c r="F1505" s="48"/>
    </row>
    <row r="1506" spans="6:6" x14ac:dyDescent="0.3">
      <c r="F1506" s="48"/>
    </row>
    <row r="1507" spans="6:6" x14ac:dyDescent="0.3">
      <c r="F1507" s="48"/>
    </row>
    <row r="1508" spans="6:6" x14ac:dyDescent="0.3">
      <c r="F1508" s="48"/>
    </row>
    <row r="1509" spans="6:6" x14ac:dyDescent="0.3">
      <c r="F1509" s="48"/>
    </row>
    <row r="1510" spans="6:6" x14ac:dyDescent="0.3">
      <c r="F1510" s="48"/>
    </row>
    <row r="1511" spans="6:6" x14ac:dyDescent="0.3">
      <c r="F1511" s="48"/>
    </row>
    <row r="1512" spans="6:6" x14ac:dyDescent="0.3">
      <c r="F1512" s="48"/>
    </row>
    <row r="1513" spans="6:6" x14ac:dyDescent="0.3">
      <c r="F1513" s="48"/>
    </row>
    <row r="1514" spans="6:6" x14ac:dyDescent="0.3">
      <c r="F1514" s="48"/>
    </row>
    <row r="1515" spans="6:6" x14ac:dyDescent="0.3">
      <c r="F1515" s="48"/>
    </row>
    <row r="1516" spans="6:6" x14ac:dyDescent="0.3">
      <c r="F1516" s="48"/>
    </row>
    <row r="1517" spans="6:6" x14ac:dyDescent="0.3">
      <c r="F1517" s="48"/>
    </row>
    <row r="1518" spans="6:6" x14ac:dyDescent="0.3">
      <c r="F1518" s="48"/>
    </row>
    <row r="1519" spans="6:6" x14ac:dyDescent="0.3">
      <c r="F1519" s="48"/>
    </row>
    <row r="1520" spans="6:6" x14ac:dyDescent="0.3">
      <c r="F1520" s="48"/>
    </row>
    <row r="1521" spans="6:6" x14ac:dyDescent="0.3">
      <c r="F1521" s="48"/>
    </row>
    <row r="1522" spans="6:6" x14ac:dyDescent="0.3">
      <c r="F1522" s="48"/>
    </row>
    <row r="1523" spans="6:6" x14ac:dyDescent="0.3">
      <c r="F1523" s="48"/>
    </row>
    <row r="1524" spans="6:6" x14ac:dyDescent="0.3">
      <c r="F1524" s="48"/>
    </row>
    <row r="1525" spans="6:6" x14ac:dyDescent="0.3">
      <c r="F1525" s="48"/>
    </row>
    <row r="1526" spans="6:6" x14ac:dyDescent="0.3">
      <c r="F1526" s="48"/>
    </row>
    <row r="1527" spans="6:6" x14ac:dyDescent="0.3">
      <c r="F1527" s="48"/>
    </row>
    <row r="1528" spans="6:6" x14ac:dyDescent="0.3">
      <c r="F1528" s="48"/>
    </row>
    <row r="1529" spans="6:6" x14ac:dyDescent="0.3">
      <c r="F1529" s="48"/>
    </row>
    <row r="1530" spans="6:6" x14ac:dyDescent="0.3">
      <c r="F1530" s="48"/>
    </row>
    <row r="1531" spans="6:6" x14ac:dyDescent="0.3">
      <c r="F1531" s="48"/>
    </row>
    <row r="1532" spans="6:6" x14ac:dyDescent="0.3">
      <c r="F1532" s="48"/>
    </row>
    <row r="1533" spans="6:6" x14ac:dyDescent="0.3">
      <c r="F1533" s="48"/>
    </row>
    <row r="1534" spans="6:6" x14ac:dyDescent="0.3">
      <c r="F1534" s="48"/>
    </row>
    <row r="1535" spans="6:6" x14ac:dyDescent="0.3">
      <c r="F1535" s="48"/>
    </row>
    <row r="1536" spans="6:6" x14ac:dyDescent="0.3">
      <c r="F1536" s="48"/>
    </row>
    <row r="1537" spans="6:6" x14ac:dyDescent="0.3">
      <c r="F1537" s="48"/>
    </row>
    <row r="1538" spans="6:6" x14ac:dyDescent="0.3">
      <c r="F1538" s="48"/>
    </row>
    <row r="1539" spans="6:6" x14ac:dyDescent="0.3">
      <c r="F1539" s="48"/>
    </row>
    <row r="1540" spans="6:6" x14ac:dyDescent="0.3">
      <c r="F1540" s="48"/>
    </row>
    <row r="1541" spans="6:6" x14ac:dyDescent="0.3">
      <c r="F1541" s="48"/>
    </row>
    <row r="1542" spans="6:6" x14ac:dyDescent="0.3">
      <c r="F1542" s="48"/>
    </row>
    <row r="1543" spans="6:6" x14ac:dyDescent="0.3">
      <c r="F1543" s="48"/>
    </row>
    <row r="1544" spans="6:6" x14ac:dyDescent="0.3">
      <c r="F1544" s="48"/>
    </row>
    <row r="1545" spans="6:6" x14ac:dyDescent="0.3">
      <c r="F1545" s="48"/>
    </row>
    <row r="1546" spans="6:6" x14ac:dyDescent="0.3">
      <c r="F1546" s="48"/>
    </row>
    <row r="1547" spans="6:6" x14ac:dyDescent="0.3">
      <c r="F1547" s="48"/>
    </row>
    <row r="1548" spans="6:6" x14ac:dyDescent="0.3">
      <c r="F1548" s="48"/>
    </row>
    <row r="1549" spans="6:6" x14ac:dyDescent="0.3">
      <c r="F1549" s="48"/>
    </row>
    <row r="1550" spans="6:6" x14ac:dyDescent="0.3">
      <c r="F1550" s="48"/>
    </row>
    <row r="1551" spans="6:6" x14ac:dyDescent="0.3">
      <c r="F1551" s="48"/>
    </row>
    <row r="1552" spans="6:6" x14ac:dyDescent="0.3">
      <c r="F1552" s="48"/>
    </row>
    <row r="1553" spans="6:6" x14ac:dyDescent="0.3">
      <c r="F1553" s="48"/>
    </row>
    <row r="1554" spans="6:6" x14ac:dyDescent="0.3">
      <c r="F1554" s="48"/>
    </row>
    <row r="1555" spans="6:6" x14ac:dyDescent="0.3">
      <c r="F1555" s="48"/>
    </row>
    <row r="1556" spans="6:6" x14ac:dyDescent="0.3">
      <c r="F1556" s="48"/>
    </row>
    <row r="1557" spans="6:6" x14ac:dyDescent="0.3">
      <c r="F1557" s="48"/>
    </row>
    <row r="1558" spans="6:6" x14ac:dyDescent="0.3">
      <c r="F1558" s="48"/>
    </row>
    <row r="1559" spans="6:6" x14ac:dyDescent="0.3">
      <c r="F1559" s="48"/>
    </row>
    <row r="1560" spans="6:6" x14ac:dyDescent="0.3">
      <c r="F1560" s="48"/>
    </row>
    <row r="1561" spans="6:6" x14ac:dyDescent="0.3">
      <c r="F1561" s="48"/>
    </row>
    <row r="1562" spans="6:6" x14ac:dyDescent="0.3">
      <c r="F1562" s="48"/>
    </row>
    <row r="1563" spans="6:6" x14ac:dyDescent="0.3">
      <c r="F1563" s="48"/>
    </row>
    <row r="1564" spans="6:6" x14ac:dyDescent="0.3">
      <c r="F1564" s="48"/>
    </row>
    <row r="1565" spans="6:6" x14ac:dyDescent="0.3">
      <c r="F1565" s="48"/>
    </row>
    <row r="1566" spans="6:6" x14ac:dyDescent="0.3">
      <c r="F1566" s="48"/>
    </row>
    <row r="1567" spans="6:6" x14ac:dyDescent="0.3">
      <c r="F1567" s="48"/>
    </row>
    <row r="1568" spans="6:6" x14ac:dyDescent="0.3">
      <c r="F1568" s="48"/>
    </row>
    <row r="1569" spans="6:6" x14ac:dyDescent="0.3">
      <c r="F1569" s="48"/>
    </row>
    <row r="1570" spans="6:6" x14ac:dyDescent="0.3">
      <c r="F1570" s="48"/>
    </row>
    <row r="1571" spans="6:6" x14ac:dyDescent="0.3">
      <c r="F1571" s="48"/>
    </row>
    <row r="1572" spans="6:6" x14ac:dyDescent="0.3">
      <c r="F1572" s="48"/>
    </row>
    <row r="1573" spans="6:6" x14ac:dyDescent="0.3">
      <c r="F1573" s="48"/>
    </row>
    <row r="1574" spans="6:6" x14ac:dyDescent="0.3">
      <c r="F1574" s="48"/>
    </row>
    <row r="1575" spans="6:6" x14ac:dyDescent="0.3">
      <c r="F1575" s="48"/>
    </row>
    <row r="1576" spans="6:6" x14ac:dyDescent="0.3">
      <c r="F1576" s="48"/>
    </row>
    <row r="1577" spans="6:6" x14ac:dyDescent="0.3">
      <c r="F1577" s="48"/>
    </row>
    <row r="1578" spans="6:6" x14ac:dyDescent="0.3">
      <c r="F1578" s="48"/>
    </row>
    <row r="1579" spans="6:6" x14ac:dyDescent="0.3">
      <c r="F1579" s="48"/>
    </row>
    <row r="1580" spans="6:6" x14ac:dyDescent="0.3">
      <c r="F1580" s="48"/>
    </row>
    <row r="1581" spans="6:6" x14ac:dyDescent="0.3">
      <c r="F1581" s="48"/>
    </row>
    <row r="1582" spans="6:6" x14ac:dyDescent="0.3">
      <c r="F1582" s="48"/>
    </row>
    <row r="1583" spans="6:6" x14ac:dyDescent="0.3">
      <c r="F1583" s="48"/>
    </row>
    <row r="1584" spans="6:6" x14ac:dyDescent="0.3">
      <c r="F1584" s="48"/>
    </row>
    <row r="1585" spans="6:6" x14ac:dyDescent="0.3">
      <c r="F1585" s="48"/>
    </row>
    <row r="1586" spans="6:6" x14ac:dyDescent="0.3">
      <c r="F1586" s="48"/>
    </row>
    <row r="1587" spans="6:6" x14ac:dyDescent="0.3">
      <c r="F1587" s="48"/>
    </row>
    <row r="1588" spans="6:6" x14ac:dyDescent="0.3">
      <c r="F1588" s="48"/>
    </row>
    <row r="1589" spans="6:6" x14ac:dyDescent="0.3">
      <c r="F1589" s="48"/>
    </row>
    <row r="1590" spans="6:6" x14ac:dyDescent="0.3">
      <c r="F1590" s="48"/>
    </row>
    <row r="1591" spans="6:6" x14ac:dyDescent="0.3">
      <c r="F1591" s="48"/>
    </row>
    <row r="1592" spans="6:6" x14ac:dyDescent="0.3">
      <c r="F1592" s="48"/>
    </row>
    <row r="1593" spans="6:6" x14ac:dyDescent="0.3">
      <c r="F1593" s="48"/>
    </row>
    <row r="1594" spans="6:6" x14ac:dyDescent="0.3">
      <c r="F1594" s="48"/>
    </row>
    <row r="1595" spans="6:6" x14ac:dyDescent="0.3">
      <c r="F1595" s="48"/>
    </row>
    <row r="1596" spans="6:6" x14ac:dyDescent="0.3">
      <c r="F1596" s="48"/>
    </row>
    <row r="1597" spans="6:6" x14ac:dyDescent="0.3">
      <c r="F1597" s="48"/>
    </row>
    <row r="1598" spans="6:6" x14ac:dyDescent="0.3">
      <c r="F1598" s="48"/>
    </row>
    <row r="1599" spans="6:6" x14ac:dyDescent="0.3">
      <c r="F1599" s="48"/>
    </row>
    <row r="1600" spans="6:6" x14ac:dyDescent="0.3">
      <c r="F1600" s="48"/>
    </row>
    <row r="1601" spans="6:6" x14ac:dyDescent="0.3">
      <c r="F1601" s="48"/>
    </row>
    <row r="1602" spans="6:6" x14ac:dyDescent="0.3">
      <c r="F1602" s="48"/>
    </row>
    <row r="1603" spans="6:6" x14ac:dyDescent="0.3">
      <c r="F1603" s="48"/>
    </row>
    <row r="1604" spans="6:6" x14ac:dyDescent="0.3">
      <c r="F1604" s="48"/>
    </row>
    <row r="1605" spans="6:6" x14ac:dyDescent="0.3">
      <c r="F1605" s="48"/>
    </row>
    <row r="1606" spans="6:6" x14ac:dyDescent="0.3">
      <c r="F1606" s="48"/>
    </row>
    <row r="1607" spans="6:6" x14ac:dyDescent="0.3">
      <c r="F1607" s="48"/>
    </row>
    <row r="1608" spans="6:6" x14ac:dyDescent="0.3">
      <c r="F1608" s="48"/>
    </row>
    <row r="1609" spans="6:6" x14ac:dyDescent="0.3">
      <c r="F1609" s="48"/>
    </row>
    <row r="1610" spans="6:6" x14ac:dyDescent="0.3">
      <c r="F1610" s="48"/>
    </row>
    <row r="1611" spans="6:6" x14ac:dyDescent="0.3">
      <c r="F1611" s="48"/>
    </row>
    <row r="1612" spans="6:6" x14ac:dyDescent="0.3">
      <c r="F1612" s="48"/>
    </row>
    <row r="1613" spans="6:6" x14ac:dyDescent="0.3">
      <c r="F1613" s="48"/>
    </row>
    <row r="1614" spans="6:6" x14ac:dyDescent="0.3">
      <c r="F1614" s="48"/>
    </row>
    <row r="1615" spans="6:6" x14ac:dyDescent="0.3">
      <c r="F1615" s="48"/>
    </row>
    <row r="1616" spans="6:6" x14ac:dyDescent="0.3">
      <c r="F1616" s="48"/>
    </row>
    <row r="1617" spans="6:6" x14ac:dyDescent="0.3">
      <c r="F1617" s="48"/>
    </row>
    <row r="1618" spans="6:6" x14ac:dyDescent="0.3">
      <c r="F1618" s="48"/>
    </row>
    <row r="1619" spans="6:6" x14ac:dyDescent="0.3">
      <c r="F1619" s="48"/>
    </row>
    <row r="1620" spans="6:6" x14ac:dyDescent="0.3">
      <c r="F1620" s="48"/>
    </row>
    <row r="1621" spans="6:6" x14ac:dyDescent="0.3">
      <c r="F1621" s="48"/>
    </row>
    <row r="1622" spans="6:6" x14ac:dyDescent="0.3">
      <c r="F1622" s="48"/>
    </row>
    <row r="1623" spans="6:6" x14ac:dyDescent="0.3">
      <c r="F1623" s="48"/>
    </row>
    <row r="1624" spans="6:6" x14ac:dyDescent="0.3">
      <c r="F1624" s="48"/>
    </row>
    <row r="1625" spans="6:6" x14ac:dyDescent="0.3">
      <c r="F1625" s="48"/>
    </row>
    <row r="1626" spans="6:6" x14ac:dyDescent="0.3">
      <c r="F1626" s="48"/>
    </row>
    <row r="1627" spans="6:6" x14ac:dyDescent="0.3">
      <c r="F1627" s="48"/>
    </row>
    <row r="1628" spans="6:6" x14ac:dyDescent="0.3">
      <c r="F1628" s="48"/>
    </row>
    <row r="1629" spans="6:6" x14ac:dyDescent="0.3">
      <c r="F1629" s="48"/>
    </row>
    <row r="1630" spans="6:6" x14ac:dyDescent="0.3">
      <c r="F1630" s="48"/>
    </row>
    <row r="1631" spans="6:6" x14ac:dyDescent="0.3">
      <c r="F1631" s="48"/>
    </row>
    <row r="1632" spans="6:6" x14ac:dyDescent="0.3">
      <c r="F1632" s="48"/>
    </row>
    <row r="1633" spans="6:6" x14ac:dyDescent="0.3">
      <c r="F1633" s="48"/>
    </row>
    <row r="1634" spans="6:6" x14ac:dyDescent="0.3">
      <c r="F1634" s="48"/>
    </row>
    <row r="1635" spans="6:6" x14ac:dyDescent="0.3">
      <c r="F1635" s="48"/>
    </row>
    <row r="1636" spans="6:6" x14ac:dyDescent="0.3">
      <c r="F1636" s="48"/>
    </row>
    <row r="1637" spans="6:6" x14ac:dyDescent="0.3">
      <c r="F1637" s="48"/>
    </row>
    <row r="1638" spans="6:6" x14ac:dyDescent="0.3">
      <c r="F1638" s="48"/>
    </row>
    <row r="1639" spans="6:6" x14ac:dyDescent="0.3">
      <c r="F1639" s="48"/>
    </row>
    <row r="1640" spans="6:6" x14ac:dyDescent="0.3">
      <c r="F1640" s="48"/>
    </row>
    <row r="1641" spans="6:6" x14ac:dyDescent="0.3">
      <c r="F1641" s="48"/>
    </row>
    <row r="1642" spans="6:6" x14ac:dyDescent="0.3">
      <c r="F1642" s="48"/>
    </row>
    <row r="1643" spans="6:6" x14ac:dyDescent="0.3">
      <c r="F1643" s="48"/>
    </row>
    <row r="1644" spans="6:6" x14ac:dyDescent="0.3">
      <c r="F1644" s="48"/>
    </row>
    <row r="1645" spans="6:6" x14ac:dyDescent="0.3">
      <c r="F1645" s="48"/>
    </row>
    <row r="1646" spans="6:6" x14ac:dyDescent="0.3">
      <c r="F1646" s="48"/>
    </row>
    <row r="1647" spans="6:6" x14ac:dyDescent="0.3">
      <c r="F1647" s="48"/>
    </row>
    <row r="1648" spans="6:6" x14ac:dyDescent="0.3">
      <c r="F1648" s="48"/>
    </row>
    <row r="1649" spans="6:6" x14ac:dyDescent="0.3">
      <c r="F1649" s="48"/>
    </row>
    <row r="1650" spans="6:6" x14ac:dyDescent="0.3">
      <c r="F1650" s="48"/>
    </row>
    <row r="1651" spans="6:6" x14ac:dyDescent="0.3">
      <c r="F1651" s="48"/>
    </row>
    <row r="1652" spans="6:6" x14ac:dyDescent="0.3">
      <c r="F1652" s="48"/>
    </row>
    <row r="1653" spans="6:6" x14ac:dyDescent="0.3">
      <c r="F1653" s="48"/>
    </row>
    <row r="1654" spans="6:6" x14ac:dyDescent="0.3">
      <c r="F1654" s="48"/>
    </row>
    <row r="1655" spans="6:6" x14ac:dyDescent="0.3">
      <c r="F1655" s="48"/>
    </row>
    <row r="1656" spans="6:6" x14ac:dyDescent="0.3">
      <c r="F1656" s="48"/>
    </row>
    <row r="1657" spans="6:6" x14ac:dyDescent="0.3">
      <c r="F1657" s="48"/>
    </row>
    <row r="1658" spans="6:6" x14ac:dyDescent="0.3">
      <c r="F1658" s="48"/>
    </row>
    <row r="1659" spans="6:6" x14ac:dyDescent="0.3">
      <c r="F1659" s="48"/>
    </row>
    <row r="1660" spans="6:6" x14ac:dyDescent="0.3">
      <c r="F1660" s="48"/>
    </row>
    <row r="1661" spans="6:6" x14ac:dyDescent="0.3">
      <c r="F1661" s="48"/>
    </row>
    <row r="1662" spans="6:6" x14ac:dyDescent="0.3">
      <c r="F1662" s="48"/>
    </row>
    <row r="1663" spans="6:6" x14ac:dyDescent="0.3">
      <c r="F1663" s="48"/>
    </row>
    <row r="1664" spans="6:6" x14ac:dyDescent="0.3">
      <c r="F1664" s="48"/>
    </row>
    <row r="1665" spans="6:6" x14ac:dyDescent="0.3">
      <c r="F1665" s="48"/>
    </row>
    <row r="1666" spans="6:6" x14ac:dyDescent="0.3">
      <c r="F1666" s="48"/>
    </row>
    <row r="1667" spans="6:6" x14ac:dyDescent="0.3">
      <c r="F1667" s="48"/>
    </row>
    <row r="1668" spans="6:6" x14ac:dyDescent="0.3">
      <c r="F1668" s="48"/>
    </row>
    <row r="1669" spans="6:6" x14ac:dyDescent="0.3">
      <c r="F1669" s="48"/>
    </row>
    <row r="1670" spans="6:6" x14ac:dyDescent="0.3">
      <c r="F1670" s="48"/>
    </row>
    <row r="1671" spans="6:6" x14ac:dyDescent="0.3">
      <c r="F1671" s="48"/>
    </row>
    <row r="1672" spans="6:6" x14ac:dyDescent="0.3">
      <c r="F1672" s="48"/>
    </row>
    <row r="1673" spans="6:6" x14ac:dyDescent="0.3">
      <c r="F1673" s="48"/>
    </row>
    <row r="1674" spans="6:6" x14ac:dyDescent="0.3">
      <c r="F1674" s="48"/>
    </row>
    <row r="1675" spans="6:6" x14ac:dyDescent="0.3">
      <c r="F1675" s="48"/>
    </row>
    <row r="1676" spans="6:6" x14ac:dyDescent="0.3">
      <c r="F1676" s="48"/>
    </row>
    <row r="1677" spans="6:6" x14ac:dyDescent="0.3">
      <c r="F1677" s="48"/>
    </row>
    <row r="1678" spans="6:6" x14ac:dyDescent="0.3">
      <c r="F1678" s="48"/>
    </row>
    <row r="1679" spans="6:6" x14ac:dyDescent="0.3">
      <c r="F1679" s="48"/>
    </row>
    <row r="1680" spans="6:6" x14ac:dyDescent="0.3">
      <c r="F1680" s="48"/>
    </row>
    <row r="1681" spans="6:6" x14ac:dyDescent="0.3">
      <c r="F1681" s="48"/>
    </row>
    <row r="1682" spans="6:6" x14ac:dyDescent="0.3">
      <c r="F1682" s="48"/>
    </row>
    <row r="1683" spans="6:6" x14ac:dyDescent="0.3">
      <c r="F1683" s="48"/>
    </row>
    <row r="1684" spans="6:6" x14ac:dyDescent="0.3">
      <c r="F1684" s="48"/>
    </row>
    <row r="1685" spans="6:6" x14ac:dyDescent="0.3">
      <c r="F1685" s="48"/>
    </row>
    <row r="1686" spans="6:6" x14ac:dyDescent="0.3">
      <c r="F1686" s="48"/>
    </row>
    <row r="1687" spans="6:6" x14ac:dyDescent="0.3">
      <c r="F1687" s="48"/>
    </row>
    <row r="1688" spans="6:6" x14ac:dyDescent="0.3">
      <c r="F1688" s="48"/>
    </row>
    <row r="1689" spans="6:6" x14ac:dyDescent="0.3">
      <c r="F1689" s="48"/>
    </row>
    <row r="1690" spans="6:6" x14ac:dyDescent="0.3">
      <c r="F1690" s="48"/>
    </row>
    <row r="1691" spans="6:6" x14ac:dyDescent="0.3">
      <c r="F1691" s="48"/>
    </row>
    <row r="1692" spans="6:6" x14ac:dyDescent="0.3">
      <c r="F1692" s="48"/>
    </row>
    <row r="1693" spans="6:6" x14ac:dyDescent="0.3">
      <c r="F1693" s="48"/>
    </row>
    <row r="1694" spans="6:6" x14ac:dyDescent="0.3">
      <c r="F1694" s="48"/>
    </row>
    <row r="1695" spans="6:6" x14ac:dyDescent="0.3">
      <c r="F1695" s="48"/>
    </row>
    <row r="1696" spans="6:6" x14ac:dyDescent="0.3">
      <c r="F1696" s="48"/>
    </row>
    <row r="1697" spans="6:6" x14ac:dyDescent="0.3">
      <c r="F1697" s="48"/>
    </row>
    <row r="1698" spans="6:6" x14ac:dyDescent="0.3">
      <c r="F1698" s="48"/>
    </row>
    <row r="1699" spans="6:6" x14ac:dyDescent="0.3">
      <c r="F1699" s="48"/>
    </row>
    <row r="1700" spans="6:6" x14ac:dyDescent="0.3">
      <c r="F1700" s="48"/>
    </row>
    <row r="1701" spans="6:6" x14ac:dyDescent="0.3">
      <c r="F1701" s="48"/>
    </row>
    <row r="1702" spans="6:6" x14ac:dyDescent="0.3">
      <c r="F1702" s="48"/>
    </row>
    <row r="1703" spans="6:6" x14ac:dyDescent="0.3">
      <c r="F1703" s="48"/>
    </row>
    <row r="1704" spans="6:6" x14ac:dyDescent="0.3">
      <c r="F1704" s="48"/>
    </row>
    <row r="1705" spans="6:6" x14ac:dyDescent="0.3">
      <c r="F1705" s="48"/>
    </row>
    <row r="1706" spans="6:6" x14ac:dyDescent="0.3">
      <c r="F1706" s="48"/>
    </row>
    <row r="1707" spans="6:6" x14ac:dyDescent="0.3">
      <c r="F1707" s="48"/>
    </row>
    <row r="1708" spans="6:6" x14ac:dyDescent="0.3">
      <c r="F1708" s="48"/>
    </row>
    <row r="1709" spans="6:6" x14ac:dyDescent="0.3">
      <c r="F1709" s="48"/>
    </row>
    <row r="1710" spans="6:6" x14ac:dyDescent="0.3">
      <c r="F1710" s="48"/>
    </row>
    <row r="1711" spans="6:6" x14ac:dyDescent="0.3">
      <c r="F1711" s="48"/>
    </row>
    <row r="1712" spans="6:6" x14ac:dyDescent="0.3">
      <c r="F1712" s="48"/>
    </row>
    <row r="1713" spans="6:6" x14ac:dyDescent="0.3">
      <c r="F1713" s="48"/>
    </row>
    <row r="1714" spans="6:6" x14ac:dyDescent="0.3">
      <c r="F1714" s="48"/>
    </row>
    <row r="1715" spans="6:6" x14ac:dyDescent="0.3">
      <c r="F1715" s="48"/>
    </row>
    <row r="1716" spans="6:6" x14ac:dyDescent="0.3">
      <c r="F1716" s="48"/>
    </row>
    <row r="1717" spans="6:6" x14ac:dyDescent="0.3">
      <c r="F1717" s="48"/>
    </row>
    <row r="1718" spans="6:6" x14ac:dyDescent="0.3">
      <c r="F1718" s="48"/>
    </row>
    <row r="1719" spans="6:6" x14ac:dyDescent="0.3">
      <c r="F1719" s="48"/>
    </row>
    <row r="1720" spans="6:6" x14ac:dyDescent="0.3">
      <c r="F1720" s="48"/>
    </row>
    <row r="1721" spans="6:6" x14ac:dyDescent="0.3">
      <c r="F1721" s="48"/>
    </row>
    <row r="1722" spans="6:6" x14ac:dyDescent="0.3">
      <c r="F1722" s="48"/>
    </row>
    <row r="1723" spans="6:6" x14ac:dyDescent="0.3">
      <c r="F1723" s="48"/>
    </row>
    <row r="1724" spans="6:6" x14ac:dyDescent="0.3">
      <c r="F1724" s="48"/>
    </row>
    <row r="1725" spans="6:6" x14ac:dyDescent="0.3">
      <c r="F1725" s="48"/>
    </row>
    <row r="1726" spans="6:6" x14ac:dyDescent="0.3">
      <c r="F1726" s="48"/>
    </row>
    <row r="1727" spans="6:6" x14ac:dyDescent="0.3">
      <c r="F1727" s="48"/>
    </row>
    <row r="1728" spans="6:6" x14ac:dyDescent="0.3">
      <c r="F1728" s="48"/>
    </row>
    <row r="1729" spans="6:6" x14ac:dyDescent="0.3">
      <c r="F1729" s="48"/>
    </row>
    <row r="1730" spans="6:6" x14ac:dyDescent="0.3">
      <c r="F1730" s="48"/>
    </row>
    <row r="1731" spans="6:6" x14ac:dyDescent="0.3">
      <c r="F1731" s="48"/>
    </row>
    <row r="1732" spans="6:6" x14ac:dyDescent="0.3">
      <c r="F1732" s="48"/>
    </row>
    <row r="1733" spans="6:6" x14ac:dyDescent="0.3">
      <c r="F1733" s="48"/>
    </row>
    <row r="1734" spans="6:6" x14ac:dyDescent="0.3">
      <c r="F1734" s="48"/>
    </row>
    <row r="1735" spans="6:6" x14ac:dyDescent="0.3">
      <c r="F1735" s="48"/>
    </row>
    <row r="1736" spans="6:6" x14ac:dyDescent="0.3">
      <c r="F1736" s="48"/>
    </row>
    <row r="1737" spans="6:6" x14ac:dyDescent="0.3">
      <c r="F1737" s="48"/>
    </row>
    <row r="1738" spans="6:6" x14ac:dyDescent="0.3">
      <c r="F1738" s="48"/>
    </row>
    <row r="1739" spans="6:6" x14ac:dyDescent="0.3">
      <c r="F1739" s="48"/>
    </row>
    <row r="1740" spans="6:6" x14ac:dyDescent="0.3">
      <c r="F1740" s="48"/>
    </row>
    <row r="1741" spans="6:6" x14ac:dyDescent="0.3">
      <c r="F1741" s="48"/>
    </row>
    <row r="1742" spans="6:6" x14ac:dyDescent="0.3">
      <c r="F1742" s="48"/>
    </row>
    <row r="1743" spans="6:6" x14ac:dyDescent="0.3">
      <c r="F1743" s="48"/>
    </row>
    <row r="1744" spans="6:6" x14ac:dyDescent="0.3">
      <c r="F1744" s="48"/>
    </row>
    <row r="1745" spans="6:6" x14ac:dyDescent="0.3">
      <c r="F1745" s="48"/>
    </row>
    <row r="1746" spans="6:6" x14ac:dyDescent="0.3">
      <c r="F1746" s="48"/>
    </row>
    <row r="1747" spans="6:6" x14ac:dyDescent="0.3">
      <c r="F1747" s="48"/>
    </row>
    <row r="1748" spans="6:6" x14ac:dyDescent="0.3">
      <c r="F1748" s="48"/>
    </row>
    <row r="1749" spans="6:6" x14ac:dyDescent="0.3">
      <c r="F1749" s="48"/>
    </row>
    <row r="1750" spans="6:6" x14ac:dyDescent="0.3">
      <c r="F1750" s="48"/>
    </row>
    <row r="1751" spans="6:6" x14ac:dyDescent="0.3">
      <c r="F1751" s="48"/>
    </row>
    <row r="1752" spans="6:6" x14ac:dyDescent="0.3">
      <c r="F1752" s="48"/>
    </row>
    <row r="1753" spans="6:6" x14ac:dyDescent="0.3">
      <c r="F1753" s="48"/>
    </row>
    <row r="1754" spans="6:6" x14ac:dyDescent="0.3">
      <c r="F1754" s="48"/>
    </row>
    <row r="1755" spans="6:6" x14ac:dyDescent="0.3">
      <c r="F1755" s="48"/>
    </row>
    <row r="1756" spans="6:6" x14ac:dyDescent="0.3">
      <c r="F1756" s="48"/>
    </row>
    <row r="1757" spans="6:6" x14ac:dyDescent="0.3">
      <c r="F1757" s="48"/>
    </row>
    <row r="1758" spans="6:6" x14ac:dyDescent="0.3">
      <c r="F1758" s="48"/>
    </row>
    <row r="1759" spans="6:6" x14ac:dyDescent="0.3">
      <c r="F1759" s="48"/>
    </row>
    <row r="1760" spans="6:6" x14ac:dyDescent="0.3">
      <c r="F1760" s="48"/>
    </row>
    <row r="1761" spans="6:6" x14ac:dyDescent="0.3">
      <c r="F1761" s="48"/>
    </row>
    <row r="1762" spans="6:6" x14ac:dyDescent="0.3">
      <c r="F1762" s="48"/>
    </row>
    <row r="1763" spans="6:6" x14ac:dyDescent="0.3">
      <c r="F1763" s="48"/>
    </row>
    <row r="1764" spans="6:6" x14ac:dyDescent="0.3">
      <c r="F1764" s="48"/>
    </row>
    <row r="1765" spans="6:6" x14ac:dyDescent="0.3">
      <c r="F1765" s="48"/>
    </row>
    <row r="1766" spans="6:6" x14ac:dyDescent="0.3">
      <c r="F1766" s="48"/>
    </row>
    <row r="1767" spans="6:6" x14ac:dyDescent="0.3">
      <c r="F1767" s="48"/>
    </row>
    <row r="1768" spans="6:6" x14ac:dyDescent="0.3">
      <c r="F1768" s="48"/>
    </row>
    <row r="1769" spans="6:6" x14ac:dyDescent="0.3">
      <c r="F1769" s="48"/>
    </row>
    <row r="1770" spans="6:6" x14ac:dyDescent="0.3">
      <c r="F1770" s="48"/>
    </row>
    <row r="1771" spans="6:6" x14ac:dyDescent="0.3">
      <c r="F1771" s="48"/>
    </row>
    <row r="1772" spans="6:6" x14ac:dyDescent="0.3">
      <c r="F1772" s="48"/>
    </row>
    <row r="1773" spans="6:6" x14ac:dyDescent="0.3">
      <c r="F1773" s="48"/>
    </row>
    <row r="1774" spans="6:6" x14ac:dyDescent="0.3">
      <c r="F1774" s="48"/>
    </row>
    <row r="1775" spans="6:6" x14ac:dyDescent="0.3">
      <c r="F1775" s="48"/>
    </row>
    <row r="1776" spans="6:6" x14ac:dyDescent="0.3">
      <c r="F1776" s="48"/>
    </row>
    <row r="1777" spans="6:6" x14ac:dyDescent="0.3">
      <c r="F1777" s="48"/>
    </row>
    <row r="1778" spans="6:6" x14ac:dyDescent="0.3">
      <c r="F1778" s="48"/>
    </row>
    <row r="1779" spans="6:6" x14ac:dyDescent="0.3">
      <c r="F1779" s="48"/>
    </row>
    <row r="1780" spans="6:6" x14ac:dyDescent="0.3">
      <c r="F1780" s="48"/>
    </row>
    <row r="1781" spans="6:6" x14ac:dyDescent="0.3">
      <c r="F1781" s="48"/>
    </row>
    <row r="1782" spans="6:6" x14ac:dyDescent="0.3">
      <c r="F1782" s="48"/>
    </row>
    <row r="1783" spans="6:6" x14ac:dyDescent="0.3">
      <c r="F1783" s="48"/>
    </row>
    <row r="1784" spans="6:6" x14ac:dyDescent="0.3">
      <c r="F1784" s="48"/>
    </row>
    <row r="1785" spans="6:6" x14ac:dyDescent="0.3">
      <c r="F1785" s="48"/>
    </row>
    <row r="1786" spans="6:6" x14ac:dyDescent="0.3">
      <c r="F1786" s="48"/>
    </row>
    <row r="1787" spans="6:6" x14ac:dyDescent="0.3">
      <c r="F1787" s="48"/>
    </row>
    <row r="1788" spans="6:6" x14ac:dyDescent="0.3">
      <c r="F1788" s="48"/>
    </row>
    <row r="1789" spans="6:6" x14ac:dyDescent="0.3">
      <c r="F1789" s="48"/>
    </row>
    <row r="1790" spans="6:6" x14ac:dyDescent="0.3">
      <c r="F1790" s="48"/>
    </row>
    <row r="1791" spans="6:6" x14ac:dyDescent="0.3">
      <c r="F1791" s="48"/>
    </row>
    <row r="1792" spans="6:6" x14ac:dyDescent="0.3">
      <c r="F1792" s="48"/>
    </row>
    <row r="1793" spans="6:6" x14ac:dyDescent="0.3">
      <c r="F1793" s="48"/>
    </row>
    <row r="1794" spans="6:6" x14ac:dyDescent="0.3">
      <c r="F1794" s="48"/>
    </row>
    <row r="1795" spans="6:6" x14ac:dyDescent="0.3">
      <c r="F1795" s="48"/>
    </row>
    <row r="1796" spans="6:6" x14ac:dyDescent="0.3">
      <c r="F1796" s="48"/>
    </row>
    <row r="1797" spans="6:6" x14ac:dyDescent="0.3">
      <c r="F1797" s="48"/>
    </row>
    <row r="1798" spans="6:6" x14ac:dyDescent="0.3">
      <c r="F1798" s="48"/>
    </row>
    <row r="1799" spans="6:6" x14ac:dyDescent="0.3">
      <c r="F1799" s="48"/>
    </row>
    <row r="1800" spans="6:6" x14ac:dyDescent="0.3">
      <c r="F1800" s="48"/>
    </row>
    <row r="1801" spans="6:6" x14ac:dyDescent="0.3">
      <c r="F1801" s="48"/>
    </row>
    <row r="1802" spans="6:6" x14ac:dyDescent="0.3">
      <c r="F1802" s="48"/>
    </row>
    <row r="1803" spans="6:6" x14ac:dyDescent="0.3">
      <c r="F1803" s="48"/>
    </row>
    <row r="1804" spans="6:6" x14ac:dyDescent="0.3">
      <c r="F1804" s="48"/>
    </row>
    <row r="1805" spans="6:6" x14ac:dyDescent="0.3">
      <c r="F1805" s="48"/>
    </row>
    <row r="1806" spans="6:6" x14ac:dyDescent="0.3">
      <c r="F1806" s="48"/>
    </row>
    <row r="1807" spans="6:6" x14ac:dyDescent="0.3">
      <c r="F1807" s="48"/>
    </row>
    <row r="1808" spans="6:6" x14ac:dyDescent="0.3">
      <c r="F1808" s="48"/>
    </row>
    <row r="1809" spans="6:6" x14ac:dyDescent="0.3">
      <c r="F1809" s="48"/>
    </row>
    <row r="1810" spans="6:6" x14ac:dyDescent="0.3">
      <c r="F1810" s="48"/>
    </row>
    <row r="1811" spans="6:6" x14ac:dyDescent="0.3">
      <c r="F1811" s="48"/>
    </row>
    <row r="1812" spans="6:6" x14ac:dyDescent="0.3">
      <c r="F1812" s="48"/>
    </row>
    <row r="1813" spans="6:6" x14ac:dyDescent="0.3">
      <c r="F1813" s="48"/>
    </row>
    <row r="1814" spans="6:6" x14ac:dyDescent="0.3">
      <c r="F1814" s="48"/>
    </row>
    <row r="1815" spans="6:6" x14ac:dyDescent="0.3">
      <c r="F1815" s="48"/>
    </row>
    <row r="1816" spans="6:6" x14ac:dyDescent="0.3">
      <c r="F1816" s="48"/>
    </row>
    <row r="1817" spans="6:6" x14ac:dyDescent="0.3">
      <c r="F1817" s="48"/>
    </row>
    <row r="1818" spans="6:6" x14ac:dyDescent="0.3">
      <c r="F1818" s="48"/>
    </row>
    <row r="1819" spans="6:6" x14ac:dyDescent="0.3">
      <c r="F1819" s="48"/>
    </row>
    <row r="1820" spans="6:6" x14ac:dyDescent="0.3">
      <c r="F1820" s="48"/>
    </row>
    <row r="1821" spans="6:6" x14ac:dyDescent="0.3">
      <c r="F1821" s="48"/>
    </row>
    <row r="1822" spans="6:6" x14ac:dyDescent="0.3">
      <c r="F1822" s="48"/>
    </row>
    <row r="1823" spans="6:6" x14ac:dyDescent="0.3">
      <c r="F1823" s="48"/>
    </row>
    <row r="1824" spans="6:6" x14ac:dyDescent="0.3">
      <c r="F1824" s="48"/>
    </row>
    <row r="1825" spans="6:6" x14ac:dyDescent="0.3">
      <c r="F1825" s="48"/>
    </row>
    <row r="1826" spans="6:6" x14ac:dyDescent="0.3">
      <c r="F1826" s="48"/>
    </row>
    <row r="1827" spans="6:6" x14ac:dyDescent="0.3">
      <c r="F1827" s="48"/>
    </row>
    <row r="1828" spans="6:6" x14ac:dyDescent="0.3">
      <c r="F1828" s="48"/>
    </row>
    <row r="1829" spans="6:6" x14ac:dyDescent="0.3">
      <c r="F1829" s="48"/>
    </row>
    <row r="1830" spans="6:6" x14ac:dyDescent="0.3">
      <c r="F1830" s="48"/>
    </row>
    <row r="1831" spans="6:6" x14ac:dyDescent="0.3">
      <c r="F1831" s="48"/>
    </row>
    <row r="1832" spans="6:6" x14ac:dyDescent="0.3">
      <c r="F1832" s="48"/>
    </row>
    <row r="1833" spans="6:6" x14ac:dyDescent="0.3">
      <c r="F1833" s="48"/>
    </row>
    <row r="1834" spans="6:6" x14ac:dyDescent="0.3">
      <c r="F1834" s="48"/>
    </row>
    <row r="1835" spans="6:6" x14ac:dyDescent="0.3">
      <c r="F1835" s="48"/>
    </row>
    <row r="1836" spans="6:6" x14ac:dyDescent="0.3">
      <c r="F1836" s="48"/>
    </row>
    <row r="1837" spans="6:6" x14ac:dyDescent="0.3">
      <c r="F1837" s="48"/>
    </row>
    <row r="1838" spans="6:6" x14ac:dyDescent="0.3">
      <c r="F1838" s="48"/>
    </row>
    <row r="1839" spans="6:6" x14ac:dyDescent="0.3">
      <c r="F1839" s="48"/>
    </row>
    <row r="1840" spans="6:6" x14ac:dyDescent="0.3">
      <c r="F1840" s="48"/>
    </row>
    <row r="1841" spans="6:6" x14ac:dyDescent="0.3">
      <c r="F1841" s="48"/>
    </row>
    <row r="1842" spans="6:6" x14ac:dyDescent="0.3">
      <c r="F1842" s="48"/>
    </row>
    <row r="1843" spans="6:6" x14ac:dyDescent="0.3">
      <c r="F1843" s="48"/>
    </row>
    <row r="1844" spans="6:6" x14ac:dyDescent="0.3">
      <c r="F1844" s="48"/>
    </row>
    <row r="1845" spans="6:6" x14ac:dyDescent="0.3">
      <c r="F1845" s="48"/>
    </row>
    <row r="1846" spans="6:6" x14ac:dyDescent="0.3">
      <c r="F1846" s="48"/>
    </row>
    <row r="1847" spans="6:6" x14ac:dyDescent="0.3">
      <c r="F1847" s="48"/>
    </row>
    <row r="1848" spans="6:6" x14ac:dyDescent="0.3">
      <c r="F1848" s="48"/>
    </row>
    <row r="1849" spans="6:6" x14ac:dyDescent="0.3">
      <c r="F1849" s="48"/>
    </row>
    <row r="1850" spans="6:6" x14ac:dyDescent="0.3">
      <c r="F1850" s="48"/>
    </row>
    <row r="1851" spans="6:6" x14ac:dyDescent="0.3">
      <c r="F1851" s="48"/>
    </row>
    <row r="1852" spans="6:6" x14ac:dyDescent="0.3">
      <c r="F1852" s="48"/>
    </row>
    <row r="1853" spans="6:6" x14ac:dyDescent="0.3">
      <c r="F1853" s="48"/>
    </row>
    <row r="1854" spans="6:6" x14ac:dyDescent="0.3">
      <c r="F1854" s="48"/>
    </row>
    <row r="1855" spans="6:6" x14ac:dyDescent="0.3">
      <c r="F1855" s="48"/>
    </row>
    <row r="1856" spans="6:6" x14ac:dyDescent="0.3">
      <c r="F1856" s="48"/>
    </row>
    <row r="1857" spans="6:6" x14ac:dyDescent="0.3">
      <c r="F1857" s="48"/>
    </row>
    <row r="1858" spans="6:6" x14ac:dyDescent="0.3">
      <c r="F1858" s="48"/>
    </row>
    <row r="1859" spans="6:6" x14ac:dyDescent="0.3">
      <c r="F1859" s="48"/>
    </row>
    <row r="1860" spans="6:6" x14ac:dyDescent="0.3">
      <c r="F1860" s="48"/>
    </row>
    <row r="1861" spans="6:6" x14ac:dyDescent="0.3">
      <c r="F1861" s="48"/>
    </row>
    <row r="1862" spans="6:6" x14ac:dyDescent="0.3">
      <c r="F1862" s="48"/>
    </row>
    <row r="1863" spans="6:6" x14ac:dyDescent="0.3">
      <c r="F1863" s="48"/>
    </row>
    <row r="1864" spans="6:6" x14ac:dyDescent="0.3">
      <c r="F1864" s="48"/>
    </row>
    <row r="1865" spans="6:6" x14ac:dyDescent="0.3">
      <c r="F1865" s="48"/>
    </row>
    <row r="1866" spans="6:6" x14ac:dyDescent="0.3">
      <c r="F1866" s="48"/>
    </row>
    <row r="1867" spans="6:6" x14ac:dyDescent="0.3">
      <c r="F1867" s="48"/>
    </row>
    <row r="1868" spans="6:6" x14ac:dyDescent="0.3">
      <c r="F1868" s="48"/>
    </row>
    <row r="1869" spans="6:6" x14ac:dyDescent="0.3">
      <c r="F1869" s="48"/>
    </row>
    <row r="1870" spans="6:6" x14ac:dyDescent="0.3">
      <c r="F1870" s="48"/>
    </row>
    <row r="1871" spans="6:6" x14ac:dyDescent="0.3">
      <c r="F1871" s="48"/>
    </row>
    <row r="1872" spans="6:6" x14ac:dyDescent="0.3">
      <c r="F1872" s="48"/>
    </row>
    <row r="1873" spans="6:6" x14ac:dyDescent="0.3">
      <c r="F1873" s="48"/>
    </row>
    <row r="1874" spans="6:6" x14ac:dyDescent="0.3">
      <c r="F1874" s="48"/>
    </row>
    <row r="1875" spans="6:6" x14ac:dyDescent="0.3">
      <c r="F1875" s="48"/>
    </row>
    <row r="1876" spans="6:6" x14ac:dyDescent="0.3">
      <c r="F1876" s="48"/>
    </row>
    <row r="1877" spans="6:6" x14ac:dyDescent="0.3">
      <c r="F1877" s="48"/>
    </row>
    <row r="1878" spans="6:6" x14ac:dyDescent="0.3">
      <c r="F1878" s="48"/>
    </row>
    <row r="1879" spans="6:6" x14ac:dyDescent="0.3">
      <c r="F1879" s="48"/>
    </row>
    <row r="1880" spans="6:6" x14ac:dyDescent="0.3">
      <c r="F1880" s="48"/>
    </row>
    <row r="1881" spans="6:6" x14ac:dyDescent="0.3">
      <c r="F1881" s="48"/>
    </row>
    <row r="1882" spans="6:6" x14ac:dyDescent="0.3">
      <c r="F1882" s="48"/>
    </row>
    <row r="1883" spans="6:6" x14ac:dyDescent="0.3">
      <c r="F1883" s="48"/>
    </row>
    <row r="1884" spans="6:6" x14ac:dyDescent="0.3">
      <c r="F1884" s="48"/>
    </row>
    <row r="1885" spans="6:6" x14ac:dyDescent="0.3">
      <c r="F1885" s="48"/>
    </row>
    <row r="1886" spans="6:6" x14ac:dyDescent="0.3">
      <c r="F1886" s="48"/>
    </row>
    <row r="1887" spans="6:6" x14ac:dyDescent="0.3">
      <c r="F1887" s="48"/>
    </row>
    <row r="1888" spans="6:6" x14ac:dyDescent="0.3">
      <c r="F1888" s="48"/>
    </row>
    <row r="1889" spans="6:6" x14ac:dyDescent="0.3">
      <c r="F1889" s="48"/>
    </row>
    <row r="1890" spans="6:6" x14ac:dyDescent="0.3">
      <c r="F1890" s="48"/>
    </row>
    <row r="1891" spans="6:6" x14ac:dyDescent="0.3">
      <c r="F1891" s="48"/>
    </row>
    <row r="1892" spans="6:6" x14ac:dyDescent="0.3">
      <c r="F1892" s="48"/>
    </row>
    <row r="1893" spans="6:6" x14ac:dyDescent="0.3">
      <c r="F1893" s="48"/>
    </row>
    <row r="1894" spans="6:6" x14ac:dyDescent="0.3">
      <c r="F1894" s="48"/>
    </row>
    <row r="1895" spans="6:6" x14ac:dyDescent="0.3">
      <c r="F1895" s="48"/>
    </row>
    <row r="1896" spans="6:6" x14ac:dyDescent="0.3">
      <c r="F1896" s="48"/>
    </row>
    <row r="1897" spans="6:6" x14ac:dyDescent="0.3">
      <c r="F1897" s="48"/>
    </row>
    <row r="1898" spans="6:6" x14ac:dyDescent="0.3">
      <c r="F1898" s="48"/>
    </row>
    <row r="1899" spans="6:6" x14ac:dyDescent="0.3">
      <c r="F1899" s="48"/>
    </row>
    <row r="1900" spans="6:6" x14ac:dyDescent="0.3">
      <c r="F1900" s="48"/>
    </row>
    <row r="1901" spans="6:6" x14ac:dyDescent="0.3">
      <c r="F1901" s="48"/>
    </row>
    <row r="1902" spans="6:6" x14ac:dyDescent="0.3">
      <c r="F1902" s="48"/>
    </row>
    <row r="1903" spans="6:6" x14ac:dyDescent="0.3">
      <c r="F1903" s="48"/>
    </row>
    <row r="1904" spans="6:6" x14ac:dyDescent="0.3">
      <c r="F1904" s="48"/>
    </row>
    <row r="1905" spans="6:6" x14ac:dyDescent="0.3">
      <c r="F1905" s="48"/>
    </row>
    <row r="1906" spans="6:6" x14ac:dyDescent="0.3">
      <c r="F1906" s="48"/>
    </row>
    <row r="1907" spans="6:6" x14ac:dyDescent="0.3">
      <c r="F1907" s="48"/>
    </row>
    <row r="1908" spans="6:6" x14ac:dyDescent="0.3">
      <c r="F1908" s="48"/>
    </row>
    <row r="1909" spans="6:6" x14ac:dyDescent="0.3">
      <c r="F1909" s="48"/>
    </row>
    <row r="1910" spans="6:6" x14ac:dyDescent="0.3">
      <c r="F1910" s="48"/>
    </row>
    <row r="1911" spans="6:6" x14ac:dyDescent="0.3">
      <c r="F1911" s="48"/>
    </row>
    <row r="1912" spans="6:6" x14ac:dyDescent="0.3">
      <c r="F1912" s="48"/>
    </row>
    <row r="1913" spans="6:6" x14ac:dyDescent="0.3">
      <c r="F1913" s="48"/>
    </row>
    <row r="1914" spans="6:6" x14ac:dyDescent="0.3">
      <c r="F1914" s="48"/>
    </row>
    <row r="1915" spans="6:6" x14ac:dyDescent="0.3">
      <c r="F1915" s="48"/>
    </row>
    <row r="1916" spans="6:6" x14ac:dyDescent="0.3">
      <c r="F1916" s="48"/>
    </row>
    <row r="1917" spans="6:6" x14ac:dyDescent="0.3">
      <c r="F1917" s="48"/>
    </row>
    <row r="1918" spans="6:6" x14ac:dyDescent="0.3">
      <c r="F1918" s="48"/>
    </row>
    <row r="1919" spans="6:6" x14ac:dyDescent="0.3">
      <c r="F1919" s="48"/>
    </row>
    <row r="1920" spans="6:6" x14ac:dyDescent="0.3">
      <c r="F1920" s="48"/>
    </row>
    <row r="1921" spans="6:6" x14ac:dyDescent="0.3">
      <c r="F1921" s="48"/>
    </row>
    <row r="1922" spans="6:6" x14ac:dyDescent="0.3">
      <c r="F1922" s="48"/>
    </row>
    <row r="1923" spans="6:6" x14ac:dyDescent="0.3">
      <c r="F1923" s="48"/>
    </row>
    <row r="1924" spans="6:6" x14ac:dyDescent="0.3">
      <c r="F1924" s="48"/>
    </row>
    <row r="1925" spans="6:6" x14ac:dyDescent="0.3">
      <c r="F1925" s="48"/>
    </row>
    <row r="1926" spans="6:6" x14ac:dyDescent="0.3">
      <c r="F1926" s="48"/>
    </row>
    <row r="1927" spans="6:6" x14ac:dyDescent="0.3">
      <c r="F1927" s="48"/>
    </row>
    <row r="1928" spans="6:6" x14ac:dyDescent="0.3">
      <c r="F1928" s="48"/>
    </row>
    <row r="1929" spans="6:6" x14ac:dyDescent="0.3">
      <c r="F1929" s="48"/>
    </row>
    <row r="1930" spans="6:6" x14ac:dyDescent="0.3">
      <c r="F1930" s="48"/>
    </row>
    <row r="1931" spans="6:6" x14ac:dyDescent="0.3">
      <c r="F1931" s="48"/>
    </row>
    <row r="1932" spans="6:6" x14ac:dyDescent="0.3">
      <c r="F1932" s="48"/>
    </row>
    <row r="1933" spans="6:6" x14ac:dyDescent="0.3">
      <c r="F1933" s="48"/>
    </row>
    <row r="1934" spans="6:6" x14ac:dyDescent="0.3">
      <c r="F1934" s="48"/>
    </row>
    <row r="1935" spans="6:6" x14ac:dyDescent="0.3">
      <c r="F1935" s="48"/>
    </row>
    <row r="1936" spans="6:6" x14ac:dyDescent="0.3">
      <c r="F1936" s="48"/>
    </row>
    <row r="1937" spans="6:6" x14ac:dyDescent="0.3">
      <c r="F1937" s="48"/>
    </row>
    <row r="1938" spans="6:6" x14ac:dyDescent="0.3">
      <c r="F1938" s="48"/>
    </row>
    <row r="1939" spans="6:6" x14ac:dyDescent="0.3">
      <c r="F1939" s="48"/>
    </row>
    <row r="1940" spans="6:6" x14ac:dyDescent="0.3">
      <c r="F1940" s="48"/>
    </row>
    <row r="1941" spans="6:6" x14ac:dyDescent="0.3">
      <c r="F1941" s="48"/>
    </row>
    <row r="1942" spans="6:6" x14ac:dyDescent="0.3">
      <c r="F1942" s="48"/>
    </row>
    <row r="1943" spans="6:6" x14ac:dyDescent="0.3">
      <c r="F1943" s="48"/>
    </row>
    <row r="1944" spans="6:6" x14ac:dyDescent="0.3">
      <c r="F1944" s="48"/>
    </row>
    <row r="1945" spans="6:6" x14ac:dyDescent="0.3">
      <c r="F1945" s="48"/>
    </row>
    <row r="1946" spans="6:6" x14ac:dyDescent="0.3">
      <c r="F1946" s="48"/>
    </row>
    <row r="1947" spans="6:6" x14ac:dyDescent="0.3">
      <c r="F1947" s="48"/>
    </row>
    <row r="1948" spans="6:6" x14ac:dyDescent="0.3">
      <c r="F1948" s="48"/>
    </row>
    <row r="1949" spans="6:6" x14ac:dyDescent="0.3">
      <c r="F1949" s="48"/>
    </row>
    <row r="1950" spans="6:6" x14ac:dyDescent="0.3">
      <c r="F1950" s="48"/>
    </row>
    <row r="1951" spans="6:6" x14ac:dyDescent="0.3">
      <c r="F1951" s="48"/>
    </row>
    <row r="1952" spans="6:6" x14ac:dyDescent="0.3">
      <c r="F1952" s="48"/>
    </row>
    <row r="1953" spans="6:6" x14ac:dyDescent="0.3">
      <c r="F1953" s="48"/>
    </row>
    <row r="1954" spans="6:6" x14ac:dyDescent="0.3">
      <c r="F1954" s="48"/>
    </row>
    <row r="1955" spans="6:6" x14ac:dyDescent="0.3">
      <c r="F1955" s="48"/>
    </row>
    <row r="1956" spans="6:6" x14ac:dyDescent="0.3">
      <c r="F1956" s="48"/>
    </row>
    <row r="1957" spans="6:6" x14ac:dyDescent="0.3">
      <c r="F1957" s="48"/>
    </row>
    <row r="1958" spans="6:6" x14ac:dyDescent="0.3">
      <c r="F1958" s="48"/>
    </row>
    <row r="1959" spans="6:6" x14ac:dyDescent="0.3">
      <c r="F1959" s="48"/>
    </row>
    <row r="1960" spans="6:6" x14ac:dyDescent="0.3">
      <c r="F1960" s="48"/>
    </row>
    <row r="1961" spans="6:6" x14ac:dyDescent="0.3">
      <c r="F1961" s="48"/>
    </row>
    <row r="1962" spans="6:6" x14ac:dyDescent="0.3">
      <c r="F1962" s="48"/>
    </row>
    <row r="1963" spans="6:6" x14ac:dyDescent="0.3">
      <c r="F1963" s="48"/>
    </row>
    <row r="1964" spans="6:6" x14ac:dyDescent="0.3">
      <c r="F1964" s="48"/>
    </row>
    <row r="1965" spans="6:6" x14ac:dyDescent="0.3">
      <c r="F1965" s="48"/>
    </row>
    <row r="1966" spans="6:6" x14ac:dyDescent="0.3">
      <c r="F1966" s="48"/>
    </row>
    <row r="1967" spans="6:6" x14ac:dyDescent="0.3">
      <c r="F1967" s="48"/>
    </row>
    <row r="1968" spans="6:6" x14ac:dyDescent="0.3">
      <c r="F1968" s="48"/>
    </row>
    <row r="1969" spans="6:6" x14ac:dyDescent="0.3">
      <c r="F1969" s="48"/>
    </row>
    <row r="1970" spans="6:6" x14ac:dyDescent="0.3">
      <c r="F1970" s="48"/>
    </row>
    <row r="1971" spans="6:6" x14ac:dyDescent="0.3">
      <c r="F1971" s="48"/>
    </row>
    <row r="1972" spans="6:6" x14ac:dyDescent="0.3">
      <c r="F1972" s="48"/>
    </row>
    <row r="1973" spans="6:6" x14ac:dyDescent="0.3">
      <c r="F1973" s="48"/>
    </row>
    <row r="1974" spans="6:6" x14ac:dyDescent="0.3">
      <c r="F1974" s="48"/>
    </row>
    <row r="1975" spans="6:6" x14ac:dyDescent="0.3">
      <c r="F1975" s="48"/>
    </row>
    <row r="1976" spans="6:6" x14ac:dyDescent="0.3">
      <c r="F1976" s="48"/>
    </row>
    <row r="1977" spans="6:6" x14ac:dyDescent="0.3">
      <c r="F1977" s="48"/>
    </row>
    <row r="1978" spans="6:6" x14ac:dyDescent="0.3">
      <c r="F1978" s="48"/>
    </row>
    <row r="1979" spans="6:6" x14ac:dyDescent="0.3">
      <c r="F1979" s="48"/>
    </row>
    <row r="1980" spans="6:6" x14ac:dyDescent="0.3">
      <c r="F1980" s="48"/>
    </row>
    <row r="1981" spans="6:6" x14ac:dyDescent="0.3">
      <c r="F1981" s="48"/>
    </row>
    <row r="1982" spans="6:6" x14ac:dyDescent="0.3">
      <c r="F1982" s="48"/>
    </row>
    <row r="1983" spans="6:6" x14ac:dyDescent="0.3">
      <c r="F1983" s="48"/>
    </row>
    <row r="1984" spans="6:6" x14ac:dyDescent="0.3">
      <c r="F1984" s="48"/>
    </row>
    <row r="1985" spans="6:6" x14ac:dyDescent="0.3">
      <c r="F1985" s="48"/>
    </row>
    <row r="1986" spans="6:6" x14ac:dyDescent="0.3">
      <c r="F1986" s="48"/>
    </row>
    <row r="1987" spans="6:6" x14ac:dyDescent="0.3">
      <c r="F1987" s="48"/>
    </row>
    <row r="1988" spans="6:6" x14ac:dyDescent="0.3">
      <c r="F1988" s="48"/>
    </row>
    <row r="1989" spans="6:6" x14ac:dyDescent="0.3">
      <c r="F1989" s="48"/>
    </row>
    <row r="1990" spans="6:6" x14ac:dyDescent="0.3">
      <c r="F1990" s="48"/>
    </row>
    <row r="1991" spans="6:6" x14ac:dyDescent="0.3">
      <c r="F1991" s="48"/>
    </row>
    <row r="1992" spans="6:6" x14ac:dyDescent="0.3">
      <c r="F1992" s="48"/>
    </row>
    <row r="1993" spans="6:6" x14ac:dyDescent="0.3">
      <c r="F1993" s="48"/>
    </row>
    <row r="1994" spans="6:6" x14ac:dyDescent="0.3">
      <c r="F1994" s="48"/>
    </row>
    <row r="1995" spans="6:6" x14ac:dyDescent="0.3">
      <c r="F1995" s="48"/>
    </row>
    <row r="1996" spans="6:6" x14ac:dyDescent="0.3">
      <c r="F1996" s="48"/>
    </row>
    <row r="1997" spans="6:6" x14ac:dyDescent="0.3">
      <c r="F1997" s="48"/>
    </row>
    <row r="1998" spans="6:6" x14ac:dyDescent="0.3">
      <c r="F1998" s="48"/>
    </row>
    <row r="1999" spans="6:6" x14ac:dyDescent="0.3">
      <c r="F1999" s="48"/>
    </row>
    <row r="2000" spans="6:6" x14ac:dyDescent="0.3">
      <c r="F2000" s="48"/>
    </row>
    <row r="2001" spans="6:6" x14ac:dyDescent="0.3">
      <c r="F2001" s="48"/>
    </row>
    <row r="2002" spans="6:6" x14ac:dyDescent="0.3">
      <c r="F2002" s="48"/>
    </row>
    <row r="2003" spans="6:6" x14ac:dyDescent="0.3">
      <c r="F2003" s="48"/>
    </row>
    <row r="2004" spans="6:6" x14ac:dyDescent="0.3">
      <c r="F2004" s="48"/>
    </row>
    <row r="2005" spans="6:6" x14ac:dyDescent="0.3">
      <c r="F2005" s="48"/>
    </row>
    <row r="2006" spans="6:6" x14ac:dyDescent="0.3">
      <c r="F2006" s="48"/>
    </row>
    <row r="2007" spans="6:6" x14ac:dyDescent="0.3">
      <c r="F2007" s="48"/>
    </row>
    <row r="2008" spans="6:6" x14ac:dyDescent="0.3">
      <c r="F2008" s="48"/>
    </row>
    <row r="2009" spans="6:6" x14ac:dyDescent="0.3">
      <c r="F2009" s="48"/>
    </row>
    <row r="2010" spans="6:6" x14ac:dyDescent="0.3">
      <c r="F2010" s="48"/>
    </row>
    <row r="2011" spans="6:6" x14ac:dyDescent="0.3">
      <c r="F2011" s="48"/>
    </row>
    <row r="2012" spans="6:6" x14ac:dyDescent="0.3">
      <c r="F2012" s="48"/>
    </row>
    <row r="2013" spans="6:6" x14ac:dyDescent="0.3">
      <c r="F2013" s="48"/>
    </row>
    <row r="2014" spans="6:6" x14ac:dyDescent="0.3">
      <c r="F2014" s="48"/>
    </row>
    <row r="2015" spans="6:6" x14ac:dyDescent="0.3">
      <c r="F2015" s="48"/>
    </row>
    <row r="2016" spans="6:6" x14ac:dyDescent="0.3">
      <c r="F2016" s="48"/>
    </row>
    <row r="2017" spans="6:6" x14ac:dyDescent="0.3">
      <c r="F2017" s="48"/>
    </row>
    <row r="2018" spans="6:6" x14ac:dyDescent="0.3">
      <c r="F2018" s="48"/>
    </row>
    <row r="2019" spans="6:6" x14ac:dyDescent="0.3">
      <c r="F2019" s="48"/>
    </row>
    <row r="2020" spans="6:6" x14ac:dyDescent="0.3">
      <c r="F2020" s="48"/>
    </row>
    <row r="2021" spans="6:6" x14ac:dyDescent="0.3">
      <c r="F2021" s="48"/>
    </row>
    <row r="2022" spans="6:6" x14ac:dyDescent="0.3">
      <c r="F2022" s="48"/>
    </row>
    <row r="2023" spans="6:6" x14ac:dyDescent="0.3">
      <c r="F2023" s="48"/>
    </row>
    <row r="2024" spans="6:6" x14ac:dyDescent="0.3">
      <c r="F2024" s="48"/>
    </row>
    <row r="2025" spans="6:6" x14ac:dyDescent="0.3">
      <c r="F2025" s="48"/>
    </row>
    <row r="2026" spans="6:6" x14ac:dyDescent="0.3">
      <c r="F2026" s="48"/>
    </row>
    <row r="2027" spans="6:6" x14ac:dyDescent="0.3">
      <c r="F2027" s="48"/>
    </row>
    <row r="2028" spans="6:6" x14ac:dyDescent="0.3">
      <c r="F2028" s="48"/>
    </row>
    <row r="2029" spans="6:6" x14ac:dyDescent="0.3">
      <c r="F2029" s="48"/>
    </row>
    <row r="2030" spans="6:6" x14ac:dyDescent="0.3">
      <c r="F2030" s="48"/>
    </row>
    <row r="2031" spans="6:6" x14ac:dyDescent="0.3">
      <c r="F2031" s="48"/>
    </row>
    <row r="2032" spans="6:6" x14ac:dyDescent="0.3">
      <c r="F2032" s="48"/>
    </row>
    <row r="2033" spans="6:6" x14ac:dyDescent="0.3">
      <c r="F2033" s="48"/>
    </row>
    <row r="2034" spans="6:6" x14ac:dyDescent="0.3">
      <c r="F2034" s="48"/>
    </row>
    <row r="2035" spans="6:6" x14ac:dyDescent="0.3">
      <c r="F2035" s="48"/>
    </row>
  </sheetData>
  <mergeCells count="113">
    <mergeCell ref="C844:G844"/>
    <mergeCell ref="C845:C846"/>
    <mergeCell ref="D845:D846"/>
    <mergeCell ref="E845:E846"/>
    <mergeCell ref="F845:F846"/>
    <mergeCell ref="G845:G846"/>
    <mergeCell ref="C785:G785"/>
    <mergeCell ref="C786:C787"/>
    <mergeCell ref="D786:D787"/>
    <mergeCell ref="E786:E787"/>
    <mergeCell ref="F786:F787"/>
    <mergeCell ref="G786:G787"/>
    <mergeCell ref="C1083:G1083"/>
    <mergeCell ref="C963:C964"/>
    <mergeCell ref="D963:D964"/>
    <mergeCell ref="E963:E964"/>
    <mergeCell ref="F963:F964"/>
    <mergeCell ref="G963:G964"/>
    <mergeCell ref="C1022:G1022"/>
    <mergeCell ref="C900:G900"/>
    <mergeCell ref="C901:C902"/>
    <mergeCell ref="D901:D902"/>
    <mergeCell ref="E901:E902"/>
    <mergeCell ref="G901:G902"/>
    <mergeCell ref="C961:G961"/>
    <mergeCell ref="C1023:C1024"/>
    <mergeCell ref="D1023:D1024"/>
    <mergeCell ref="E1023:E1024"/>
    <mergeCell ref="G1023:G1024"/>
    <mergeCell ref="D732:D733"/>
    <mergeCell ref="E732:E733"/>
    <mergeCell ref="F732:F733"/>
    <mergeCell ref="G732:G733"/>
    <mergeCell ref="C562:G562"/>
    <mergeCell ref="C624:C625"/>
    <mergeCell ref="D624:D625"/>
    <mergeCell ref="E624:E625"/>
    <mergeCell ref="F624:F625"/>
    <mergeCell ref="G624:G625"/>
    <mergeCell ref="C623:G623"/>
    <mergeCell ref="C672:G672"/>
    <mergeCell ref="C673:C674"/>
    <mergeCell ref="D673:D674"/>
    <mergeCell ref="E673:E674"/>
    <mergeCell ref="F673:F674"/>
    <mergeCell ref="G673:G674"/>
    <mergeCell ref="C731:G731"/>
    <mergeCell ref="C732:C733"/>
    <mergeCell ref="C513:G513"/>
    <mergeCell ref="C514:C515"/>
    <mergeCell ref="D514:D515"/>
    <mergeCell ref="E514:E515"/>
    <mergeCell ref="F514:F515"/>
    <mergeCell ref="G514:G515"/>
    <mergeCell ref="C563:C564"/>
    <mergeCell ref="D563:D564"/>
    <mergeCell ref="E563:E564"/>
    <mergeCell ref="F563:F564"/>
    <mergeCell ref="G563:G564"/>
    <mergeCell ref="C463:G463"/>
    <mergeCell ref="C464:C465"/>
    <mergeCell ref="D464:D465"/>
    <mergeCell ref="E464:E465"/>
    <mergeCell ref="F464:F465"/>
    <mergeCell ref="G464:G465"/>
    <mergeCell ref="C402:G402"/>
    <mergeCell ref="C403:C404"/>
    <mergeCell ref="D403:D404"/>
    <mergeCell ref="E403:E404"/>
    <mergeCell ref="F403:F404"/>
    <mergeCell ref="G403:G404"/>
    <mergeCell ref="C349:G349"/>
    <mergeCell ref="C350:C351"/>
    <mergeCell ref="D350:D351"/>
    <mergeCell ref="E350:E351"/>
    <mergeCell ref="F350:F351"/>
    <mergeCell ref="G350:G351"/>
    <mergeCell ref="C288:G288"/>
    <mergeCell ref="C289:C290"/>
    <mergeCell ref="D289:D290"/>
    <mergeCell ref="E289:E290"/>
    <mergeCell ref="F289:F290"/>
    <mergeCell ref="G289:G290"/>
    <mergeCell ref="C227:G227"/>
    <mergeCell ref="C228:C229"/>
    <mergeCell ref="D228:D229"/>
    <mergeCell ref="E228:E229"/>
    <mergeCell ref="F228:F229"/>
    <mergeCell ref="G228:G229"/>
    <mergeCell ref="C166:G166"/>
    <mergeCell ref="C167:C168"/>
    <mergeCell ref="D167:D168"/>
    <mergeCell ref="E167:E168"/>
    <mergeCell ref="F167:F168"/>
    <mergeCell ref="G167:G168"/>
    <mergeCell ref="C1:G2"/>
    <mergeCell ref="C3:C4"/>
    <mergeCell ref="D3:D4"/>
    <mergeCell ref="E3:E4"/>
    <mergeCell ref="F3:F4"/>
    <mergeCell ref="G3:G4"/>
    <mergeCell ref="C105:G105"/>
    <mergeCell ref="C106:C107"/>
    <mergeCell ref="D106:D107"/>
    <mergeCell ref="E106:E107"/>
    <mergeCell ref="F106:F107"/>
    <mergeCell ref="G106:G107"/>
    <mergeCell ref="C50:G50"/>
    <mergeCell ref="C51:C52"/>
    <mergeCell ref="D51:D52"/>
    <mergeCell ref="E51:E52"/>
    <mergeCell ref="F51:F52"/>
    <mergeCell ref="G51:G52"/>
  </mergeCells>
  <printOptions horizontalCentered="1" verticalCentered="1"/>
  <pageMargins left="3.937007874015748E-2" right="3.937007874015748E-2" top="0.35433070866141736" bottom="0.35433070866141736" header="0.31496062992125984" footer="0.31496062992125984"/>
  <pageSetup paperSize="9" scale="86" fitToWidth="0" orientation="portrait" r:id="rId1"/>
  <rowBreaks count="16" manualBreakCount="16">
    <brk id="50" min="1" max="7" man="1"/>
    <brk id="105" min="1" max="7" man="1"/>
    <brk id="166" min="1" max="7" man="1"/>
    <brk id="227" min="1" max="7" man="1"/>
    <brk id="288" min="1" max="7" man="1"/>
    <brk id="349" min="1" max="7" man="1"/>
    <brk id="402" min="1" max="7" man="1"/>
    <brk id="463" min="1" max="7" man="1"/>
    <brk id="513" min="1" max="7" man="1"/>
    <brk id="623" min="1" max="7" man="1"/>
    <brk id="731" min="1" max="7" man="1"/>
    <brk id="785" min="1" max="7" man="1"/>
    <brk id="844" min="1" max="7" man="1"/>
    <brk id="900" min="1" max="7" man="1"/>
    <brk id="961" min="1" max="7" man="1"/>
    <brk id="1022" min="1" max="7" man="1"/>
  </rowBreaks>
  <colBreaks count="1" manualBreakCount="1">
    <brk id="8" max="1048575" man="1"/>
  </col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UNPRICED BOQ</vt:lpstr>
      <vt:lpstr>'UNPRICED BOQ'!Print_Area</vt:lpstr>
      <vt:lpstr>'UNPRICED BOQ'!Print_Titles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Shepherd Sachinda</dc:creator>
  <cp:lastModifiedBy>Rofhiwa Netshiwani</cp:lastModifiedBy>
  <cp:lastPrinted>2022-02-03T06:15:59Z</cp:lastPrinted>
  <dcterms:created xsi:type="dcterms:W3CDTF">2022-01-19T06:55:51Z</dcterms:created>
  <dcterms:modified xsi:type="dcterms:W3CDTF">2022-08-01T12:27:52Z</dcterms:modified>
</cp:coreProperties>
</file>